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7235" windowHeight="10485"/>
  </bookViews>
  <sheets>
    <sheet name="Budget" sheetId="1" r:id="rId1"/>
    <sheet name="Items 1--5" sheetId="2" r:id="rId2"/>
    <sheet name="Items 6--10" sheetId="3" r:id="rId3"/>
    <sheet name="Items 11-15" sheetId="4" r:id="rId4"/>
    <sheet name="Items 16-22" sheetId="5" r:id="rId5"/>
    <sheet name="Items 23-27" sheetId="6" r:id="rId6"/>
    <sheet name="Items 28-32" sheetId="7" r:id="rId7"/>
    <sheet name="Items 33-36" sheetId="8" r:id="rId8"/>
    <sheet name="Items 37-40" sheetId="9" r:id="rId9"/>
    <sheet name="Sheet1" sheetId="10" r:id="rId10"/>
  </sheets>
  <definedNames>
    <definedName name="_xlnm.Print_Area" localSheetId="0">Budget!$A$1:$L$62</definedName>
  </definedNames>
  <calcPr calcId="145621"/>
</workbook>
</file>

<file path=xl/calcChain.xml><?xml version="1.0" encoding="utf-8"?>
<calcChain xmlns="http://schemas.openxmlformats.org/spreadsheetml/2006/main">
  <c r="I47" i="3" l="1"/>
  <c r="I29" i="8"/>
  <c r="I6" i="6"/>
  <c r="I19" i="4" l="1"/>
  <c r="I24" i="7" l="1"/>
  <c r="I23" i="2" l="1"/>
  <c r="I45" i="8" l="1"/>
  <c r="I37" i="8"/>
  <c r="I20" i="8"/>
  <c r="G42" i="7"/>
  <c r="I40" i="7"/>
  <c r="I30" i="7"/>
  <c r="I18" i="6"/>
  <c r="I49" i="4"/>
  <c r="I32" i="2"/>
  <c r="I46" i="2"/>
  <c r="I6" i="2"/>
  <c r="I8" i="5" l="1"/>
  <c r="I28" i="4"/>
  <c r="G19" i="1" s="1"/>
  <c r="I16" i="4"/>
  <c r="I11" i="4"/>
  <c r="I23" i="4"/>
  <c r="E19" i="1" s="1"/>
  <c r="I31" i="3" l="1"/>
  <c r="G21" i="1" l="1"/>
  <c r="I38" i="4"/>
  <c r="E21" i="1" s="1"/>
  <c r="E7" i="1"/>
  <c r="I30" i="6" l="1"/>
  <c r="G31" i="1" s="1"/>
  <c r="I11" i="9"/>
  <c r="G43" i="1" s="1"/>
  <c r="I24" i="9" l="1"/>
  <c r="E41" i="1"/>
  <c r="G41" i="1" l="1"/>
  <c r="I9" i="2"/>
  <c r="I40" i="6" l="1"/>
  <c r="I36" i="6"/>
  <c r="I4" i="3"/>
  <c r="E12" i="1" s="1"/>
  <c r="I13" i="2"/>
  <c r="E33" i="1" l="1"/>
  <c r="E32" i="1"/>
  <c r="G32" i="1" l="1"/>
  <c r="I26" i="9" l="1"/>
  <c r="G47" i="1" s="1"/>
  <c r="E47" i="1"/>
  <c r="E44" i="1"/>
  <c r="I17" i="9"/>
  <c r="G44" i="1" s="1"/>
  <c r="I15" i="9"/>
  <c r="I4" i="9"/>
  <c r="E43" i="1" s="1"/>
  <c r="G42" i="1"/>
  <c r="I41" i="8"/>
  <c r="E42" i="1" s="1"/>
  <c r="G40" i="1"/>
  <c r="I12" i="8"/>
  <c r="E40" i="1" s="1"/>
  <c r="I3" i="8"/>
  <c r="E39" i="1" s="1"/>
  <c r="I8" i="8"/>
  <c r="G39" i="1" s="1"/>
  <c r="E38" i="1"/>
  <c r="I42" i="7"/>
  <c r="G38" i="1" s="1"/>
  <c r="I32" i="7"/>
  <c r="G37" i="1" s="1"/>
  <c r="E37" i="1"/>
  <c r="G36" i="1"/>
  <c r="I20" i="7"/>
  <c r="E36" i="1" s="1"/>
  <c r="E34" i="1" l="1"/>
  <c r="I7" i="7"/>
  <c r="G34" i="1" s="1"/>
  <c r="I4" i="7"/>
  <c r="I16" i="7"/>
  <c r="G35" i="1" s="1"/>
  <c r="I12" i="7"/>
  <c r="E35" i="1" s="1"/>
  <c r="I43" i="6" l="1"/>
  <c r="G33" i="1" s="1"/>
  <c r="E31" i="1" l="1"/>
  <c r="G30" i="1"/>
  <c r="I12" i="6"/>
  <c r="E30" i="1" s="1"/>
  <c r="I3" i="6" l="1"/>
  <c r="E29" i="1" s="1"/>
  <c r="G29" i="1"/>
  <c r="I44" i="5"/>
  <c r="E28" i="1" s="1"/>
  <c r="I46" i="5"/>
  <c r="G28" i="1" s="1"/>
  <c r="G26" i="1"/>
  <c r="E26" i="1"/>
  <c r="I40" i="5"/>
  <c r="I37" i="5"/>
  <c r="G25" i="1"/>
  <c r="E25" i="1"/>
  <c r="I33" i="5"/>
  <c r="I30" i="5"/>
  <c r="I25" i="5"/>
  <c r="G24" i="1" s="1"/>
  <c r="I22" i="5"/>
  <c r="E24" i="1" s="1"/>
  <c r="I12" i="5"/>
  <c r="I4" i="5"/>
  <c r="G23" i="1"/>
  <c r="E23" i="1"/>
  <c r="G22" i="1" l="1"/>
  <c r="E22" i="1"/>
  <c r="I32" i="4"/>
  <c r="E20" i="1" s="1"/>
  <c r="I34" i="4"/>
  <c r="G20" i="1" s="1"/>
  <c r="G18" i="1"/>
  <c r="I3" i="4"/>
  <c r="E18" i="1"/>
  <c r="G17" i="1"/>
  <c r="E17" i="1"/>
  <c r="G16" i="1"/>
  <c r="I44" i="3"/>
  <c r="E16" i="1" s="1"/>
  <c r="I40" i="3"/>
  <c r="G15" i="1" s="1"/>
  <c r="I35" i="3"/>
  <c r="E15" i="1" s="1"/>
  <c r="G14" i="1"/>
  <c r="I22" i="3"/>
  <c r="E14" i="1" s="1"/>
  <c r="I17" i="3"/>
  <c r="G13" i="1" s="1"/>
  <c r="I14" i="3"/>
  <c r="E13" i="1" s="1"/>
  <c r="I10" i="3"/>
  <c r="G12" i="1" s="1"/>
  <c r="G11" i="1" l="1"/>
  <c r="I42" i="2"/>
  <c r="E11" i="1" s="1"/>
  <c r="E8" i="1"/>
  <c r="G7" i="1"/>
  <c r="I38" i="2" l="1"/>
  <c r="G10" i="1" s="1"/>
  <c r="I36" i="2"/>
  <c r="E10" i="1" s="1"/>
  <c r="G9" i="1"/>
  <c r="I27" i="2"/>
  <c r="E9" i="1" s="1"/>
  <c r="G8" i="1"/>
  <c r="G45" i="1" l="1"/>
  <c r="E45" i="1"/>
  <c r="E49" i="1" s="1"/>
  <c r="E53" i="1" l="1"/>
  <c r="E57" i="1" s="1"/>
  <c r="G49" i="1"/>
  <c r="G53" i="1" s="1"/>
  <c r="J45" i="1"/>
  <c r="G57" i="1" l="1"/>
  <c r="G61" i="1" s="1"/>
  <c r="E61" i="1"/>
  <c r="J49" i="1"/>
  <c r="J57" i="1" l="1"/>
  <c r="J61" i="1"/>
</calcChain>
</file>

<file path=xl/sharedStrings.xml><?xml version="1.0" encoding="utf-8"?>
<sst xmlns="http://schemas.openxmlformats.org/spreadsheetml/2006/main" count="358" uniqueCount="271">
  <si>
    <t>INCOME</t>
  </si>
  <si>
    <t>COMMENTS</t>
  </si>
  <si>
    <t>Outside income</t>
  </si>
  <si>
    <t>Meet Administrative/</t>
  </si>
  <si>
    <t>Treasurer/Al Stoll</t>
  </si>
  <si>
    <t>Grand Tour/SCVC</t>
  </si>
  <si>
    <t>Banquet table decorations/Diablo A's</t>
  </si>
  <si>
    <t>Fashion judging/Hangtown A's</t>
  </si>
  <si>
    <t>Gymkana/Sparking A's, Auburn A's</t>
  </si>
  <si>
    <t>Hubley Derby/Capitol A's</t>
  </si>
  <si>
    <t>Merchandise sales/Gills</t>
  </si>
  <si>
    <t>Convention Program/Les Andrews</t>
  </si>
  <si>
    <t>Registration/Steve Judy Lewis/Sonoma A's</t>
  </si>
  <si>
    <t>Repair Tent/Henry's A's</t>
  </si>
  <si>
    <t>Security/Unassigned</t>
  </si>
  <si>
    <t>Swap Meet/Delta A's</t>
  </si>
  <si>
    <t>Trophies/Redding Rambling A's</t>
  </si>
  <si>
    <t>Youth activities/Unassigned</t>
  </si>
  <si>
    <t>Tours Bus/SCVC A's</t>
  </si>
  <si>
    <t>Tours Self Guided/SCVC A's</t>
  </si>
  <si>
    <t>Seminars Car/Les Andrews</t>
  </si>
  <si>
    <t>Fashion Expo and Swap Meet/Hangtown A's</t>
  </si>
  <si>
    <t>Raffle/Modesto Area A's</t>
  </si>
  <si>
    <t>Subtotal before registration fees</t>
  </si>
  <si>
    <t>Registration fees</t>
  </si>
  <si>
    <t>Total Convention Income and Expenses</t>
  </si>
  <si>
    <t>MAFCA Loan repayment</t>
  </si>
  <si>
    <t>MAFCA Presidents Reception/MAFCA</t>
  </si>
  <si>
    <t>MAFCA Board of Director's Meeting/MAFCA</t>
  </si>
  <si>
    <t>EXPENSE</t>
  </si>
  <si>
    <t>Profit/Loss before Committee expenses</t>
  </si>
  <si>
    <t>Less:</t>
  </si>
  <si>
    <t>Subtotal</t>
  </si>
  <si>
    <t>10% Profit to MAFCA</t>
  </si>
  <si>
    <t>Grand total profit/loss</t>
  </si>
  <si>
    <t>ACTIVITY/CHAPTER</t>
  </si>
  <si>
    <t>Early Bird newsletter/Bill Truesdell</t>
  </si>
  <si>
    <t>Signage/Cindy Omoth</t>
  </si>
  <si>
    <t>Fashion Tea/Marin A's</t>
  </si>
  <si>
    <t>Photography/Kelly Bybee</t>
  </si>
  <si>
    <t>Publicity/unassigned</t>
  </si>
  <si>
    <t>General Support/various</t>
  </si>
  <si>
    <t>Hospitality/Sonora, Tokay A's ?</t>
  </si>
  <si>
    <t>$5 fee. 200 reg; copies, material, misc.</t>
  </si>
  <si>
    <t>MAFCA Dues</t>
  </si>
  <si>
    <t>25 dues payments @$45</t>
  </si>
  <si>
    <t>Ball caps, patches, T-shirt, Polo, sweatshirts</t>
  </si>
  <si>
    <t>Car Judging Blue Ribbon/Tom Jeanes</t>
  </si>
  <si>
    <t>Car Judging Restorers Class/Wayne Lyndon</t>
  </si>
  <si>
    <t>2018 MAFCA CONVENTION BUDGET</t>
  </si>
  <si>
    <t>100 entries @ $5 ea.; AV hrdwe, rentals</t>
  </si>
  <si>
    <t xml:space="preserve">MAFCA covers all costs </t>
  </si>
  <si>
    <t>Refreshments, oil handling; materials</t>
  </si>
  <si>
    <t>Income</t>
  </si>
  <si>
    <t>Expense</t>
  </si>
  <si>
    <t>MAFCA Advance</t>
  </si>
  <si>
    <t>Amount $</t>
  </si>
  <si>
    <t>Total $</t>
  </si>
  <si>
    <t xml:space="preserve">    Advertising fees, </t>
  </si>
  <si>
    <t>MAFCA repayment</t>
  </si>
  <si>
    <t>1.  OUTSIDE INCOME</t>
  </si>
  <si>
    <t>2.  MEET ADMINISTRATION</t>
  </si>
  <si>
    <t>3.  TREASURER</t>
  </si>
  <si>
    <t>Tax, sales Nevada/Treasurer</t>
  </si>
  <si>
    <t>Tax Income /Treasurer</t>
  </si>
  <si>
    <t>Federal and State income tax returns, preparer fee</t>
  </si>
  <si>
    <t>CD interest</t>
  </si>
  <si>
    <t>Checking acct fees</t>
  </si>
  <si>
    <t>4.  EARLY BIRD NEWSLETTER</t>
  </si>
  <si>
    <t>Miscellaneous supplies, etc.</t>
  </si>
  <si>
    <t>5.   PUBLICITY</t>
  </si>
  <si>
    <t>Supplies</t>
  </si>
  <si>
    <t>Miscellaneous</t>
  </si>
  <si>
    <t>6.   BANQUET</t>
  </si>
  <si>
    <t>Fees  600 @$55 ea</t>
  </si>
  <si>
    <t>Meal cost 600 @ $45 ea</t>
  </si>
  <si>
    <t>AV rentals</t>
  </si>
  <si>
    <t>7.   BANQUET DECORATIONS</t>
  </si>
  <si>
    <t>Materials, supplies, misc.</t>
  </si>
  <si>
    <t>8.    CAR JUDGING BLUE RIBBON</t>
  </si>
  <si>
    <t>Chief judge expenses</t>
  </si>
  <si>
    <t>Photographs</t>
  </si>
  <si>
    <t>10.   CONVENTION PROGRAM</t>
  </si>
  <si>
    <t>Advertising</t>
  </si>
  <si>
    <t>Printing</t>
  </si>
  <si>
    <t>11.  FASHION JUDGING</t>
  </si>
  <si>
    <t>Fees  30 @ $10 ea</t>
  </si>
  <si>
    <t>Judges gifts</t>
  </si>
  <si>
    <t>AV expenses</t>
  </si>
  <si>
    <t>Lunch 15 @ $25 ea</t>
  </si>
  <si>
    <t>12.  FASHION EXPO AND SWAP MEET</t>
  </si>
  <si>
    <t>Space fee  7 vendors @ $25 ea</t>
  </si>
  <si>
    <t>Entry fee 250 @ $10 ea</t>
  </si>
  <si>
    <t>Set up pipe and drapes and take down</t>
  </si>
  <si>
    <t>$10 fee, $175 space fees; program + tables, hotel fees, miscellaneous</t>
  </si>
  <si>
    <t>13.   FASHION TEA</t>
  </si>
  <si>
    <t>14.   GENERAL SUPPORT</t>
  </si>
  <si>
    <t>15.   GRAND TOUR</t>
  </si>
  <si>
    <t>16.   GYMKANA</t>
  </si>
  <si>
    <t>Fee  200 @$5 ea</t>
  </si>
  <si>
    <t>Materials, printing, etc.</t>
  </si>
  <si>
    <t>17.  HOSPITALITY</t>
  </si>
  <si>
    <t>Expenses</t>
  </si>
  <si>
    <t>Food items</t>
  </si>
  <si>
    <t>Drink items</t>
  </si>
  <si>
    <t>18.  HUBLEY RACES</t>
  </si>
  <si>
    <t>Projector, cart, tables, AV equipment</t>
  </si>
  <si>
    <t>Fees 100 @ $5 ea</t>
  </si>
  <si>
    <t>19   MAFCA DUES</t>
  </si>
  <si>
    <t>Dues payments 25@ $45 ea</t>
  </si>
  <si>
    <t xml:space="preserve">Expenses </t>
  </si>
  <si>
    <t>Dues payments to MAFC A</t>
  </si>
  <si>
    <t>20   MAFCA BOARD MEETING</t>
  </si>
  <si>
    <t>AV equipment, refreshments</t>
  </si>
  <si>
    <t>22.   MERCHANDISE SALES</t>
  </si>
  <si>
    <t>Sales of caps, shirts, patches, sweatshirt</t>
  </si>
  <si>
    <t>Cost of products</t>
  </si>
  <si>
    <t>23.   PHOTOGRAPHY</t>
  </si>
  <si>
    <t>24.   RAFFLE</t>
  </si>
  <si>
    <t>Other prize purchases</t>
  </si>
  <si>
    <t>25.   REGISTRATION</t>
  </si>
  <si>
    <t>26.   REPAIR TENT</t>
  </si>
  <si>
    <t>Disposables, water, miscellaneous</t>
  </si>
  <si>
    <t>27.   SECURITY</t>
  </si>
  <si>
    <t>Contract work</t>
  </si>
  <si>
    <t xml:space="preserve"> See Line 40 for income</t>
  </si>
  <si>
    <t>29.   SIG MEETINGS</t>
  </si>
  <si>
    <t>28.   SEMINARS</t>
  </si>
  <si>
    <t>30.   SIGNAGE</t>
  </si>
  <si>
    <t>Materials, ink, disposables, misc.</t>
  </si>
  <si>
    <t>Materials, disposables, ink, etc.</t>
  </si>
  <si>
    <t>31.   SWAP MEET</t>
  </si>
  <si>
    <t>Fashion Expo</t>
  </si>
  <si>
    <t>Swap Meet vendors</t>
  </si>
  <si>
    <t>Parts vendors</t>
  </si>
  <si>
    <t>Nevada SalesTax Dept.</t>
  </si>
  <si>
    <t>33.    TAX, INCOME FED AND STATE</t>
  </si>
  <si>
    <t>Tax return preparation</t>
  </si>
  <si>
    <t>IRS payment</t>
  </si>
  <si>
    <t>FTB payment</t>
  </si>
  <si>
    <t>34.   TROPHIES</t>
  </si>
  <si>
    <t>Car judging</t>
  </si>
  <si>
    <t>Hubley</t>
  </si>
  <si>
    <t>Misc trophies</t>
  </si>
  <si>
    <t>General photos</t>
  </si>
  <si>
    <t>35.   TOURS--BUS</t>
  </si>
  <si>
    <t>36.   TOURS--SELF GUIDED</t>
  </si>
  <si>
    <t>37.   WELCOME PARTY</t>
  </si>
  <si>
    <t>Rentals</t>
  </si>
  <si>
    <t>AV</t>
  </si>
  <si>
    <t>38.   YOUTH ACTIVITIES</t>
  </si>
  <si>
    <t>40.   REGISTRATION FEES</t>
  </si>
  <si>
    <t>Table decorations $2,000</t>
  </si>
  <si>
    <t>Swap Meet and fashions vendors, merchandise sales in Nevada</t>
  </si>
  <si>
    <t xml:space="preserve">$5 fee, 3 ea at 600 attendees total, </t>
  </si>
  <si>
    <t>SIG Meetings/</t>
  </si>
  <si>
    <t>Stationery, DVD's, digital storage</t>
  </si>
  <si>
    <t>Water</t>
  </si>
  <si>
    <t>Breakfast 15 @ $30 ea</t>
  </si>
  <si>
    <t>Decorations</t>
  </si>
  <si>
    <t>AV for 1 room</t>
  </si>
  <si>
    <t>*</t>
  </si>
  <si>
    <t>Tahoe Cruise (100 @ $109)</t>
  </si>
  <si>
    <t>750 attending, cost $30/ea, charge $35 ea.</t>
  </si>
  <si>
    <t>Fees 750 @ $35</t>
  </si>
  <si>
    <t>Hotel catering 750 @ $25</t>
  </si>
  <si>
    <t>Postage</t>
  </si>
  <si>
    <t>Paper products, labels, envelopes</t>
  </si>
  <si>
    <t>Misc.</t>
  </si>
  <si>
    <t xml:space="preserve">Patches </t>
  </si>
  <si>
    <t>Variance</t>
  </si>
  <si>
    <t>Less</t>
  </si>
  <si>
    <t>Lanyards, pouches, tax and shipping</t>
  </si>
  <si>
    <t>Porta potty rental</t>
  </si>
  <si>
    <t>Venue rental</t>
  </si>
  <si>
    <t xml:space="preserve">Staffing clean up </t>
  </si>
  <si>
    <t>Box lunch 800 @$15</t>
  </si>
  <si>
    <t>Tahoe Dinner/Dance (40 @ $149 ea)</t>
  </si>
  <si>
    <t>Breakfast 80 @ $30</t>
  </si>
  <si>
    <t>Supplies, printing, misc.</t>
  </si>
  <si>
    <t>Lunch 80@ $10</t>
  </si>
  <si>
    <t>Awards in trophies</t>
  </si>
  <si>
    <t>AV, Misc.</t>
  </si>
  <si>
    <t>Check Deposit fees</t>
  </si>
  <si>
    <t>Reno Convention payment</t>
  </si>
  <si>
    <t>Secretary's expenses</t>
  </si>
  <si>
    <t>Fees, licenses for Convention</t>
  </si>
  <si>
    <t>Fire Dept fees</t>
  </si>
  <si>
    <t>Fashion Banner hanging fee</t>
  </si>
  <si>
    <t>Preliminary expenses already incurred</t>
  </si>
  <si>
    <t>600 meals @ $45, charge $55; AV rentals, Misc.</t>
  </si>
  <si>
    <t>Fees  25 @ $25</t>
  </si>
  <si>
    <t>Judges hats 80 @ $13</t>
  </si>
  <si>
    <t>9.   CAR EVALUATION RESTORERS CLASS</t>
  </si>
  <si>
    <t>Chief Evaluator expenses</t>
  </si>
  <si>
    <t>20 pp @ $2.88/book, 500 miscellaneous</t>
  </si>
  <si>
    <t>Trophies done by club</t>
  </si>
  <si>
    <t>AV equipment</t>
  </si>
  <si>
    <t>Overdrive</t>
  </si>
  <si>
    <t>Engine</t>
  </si>
  <si>
    <t>Best estimate</t>
  </si>
  <si>
    <t>AV, handouts, miscellaneous</t>
  </si>
  <si>
    <t xml:space="preserve">Plastic, barriers, marking, signs </t>
  </si>
  <si>
    <t>MAFCA</t>
  </si>
  <si>
    <t>32.   TAX SALES NEVADA</t>
  </si>
  <si>
    <t>Gymkana (done by club)</t>
  </si>
  <si>
    <t xml:space="preserve"> Super committ. Expenses</t>
  </si>
  <si>
    <t>Mileage, meeting expenses. Etc.</t>
  </si>
  <si>
    <t>Maximum of $1000</t>
  </si>
  <si>
    <t>30 @ $10 ea, breakfast and lunch, gifts, awards, misc</t>
  </si>
  <si>
    <t>$5 fee, 3 ea. at 600 attendees total; AV expense, handouts, etc.</t>
  </si>
  <si>
    <t>Fees (none)</t>
  </si>
  <si>
    <t>3 SIG's; no fee; 100 attend; AV expense, misc.</t>
  </si>
  <si>
    <t>Welcome Party Dinner/Sonoma A's</t>
  </si>
  <si>
    <t>Car and Fashion judging, Hubley, photos, misc.</t>
  </si>
  <si>
    <t>MAFCA Advance and repayment, Reno Conven. Payment. ( O/S advertising in event)</t>
  </si>
  <si>
    <t>800 @ $25</t>
  </si>
  <si>
    <t>Vendor fees: 30 ea @ $25</t>
  </si>
  <si>
    <t>Vendor fee: 5 ea @ $50</t>
  </si>
  <si>
    <t>Early publicity in Colorado; supplies,miscellaneous</t>
  </si>
  <si>
    <t>Magnetic cards, flyers for CO (already incurred)</t>
  </si>
  <si>
    <t>Super committee expenses</t>
  </si>
  <si>
    <t>Early logo deveopment $368.44;</t>
  </si>
  <si>
    <t>Printer, miscellaneous</t>
  </si>
  <si>
    <t>Ficticious name filing</t>
  </si>
  <si>
    <t>Shipping, miscellaneous</t>
  </si>
  <si>
    <t>Drawing prizes</t>
  </si>
  <si>
    <t>Fashion Plaques,  Best of Cat., photos</t>
  </si>
  <si>
    <t>$25/$50 fee, 35 vendors; printing, misc.</t>
  </si>
  <si>
    <t>See item 1</t>
  </si>
  <si>
    <t>Judging photos</t>
  </si>
  <si>
    <t>40 pg; 500cc, @ $5.20 ea</t>
  </si>
  <si>
    <t>Banquet/Administration</t>
  </si>
  <si>
    <t>Judges hats  (15 @ $13)</t>
  </si>
  <si>
    <t>Supplies, misc.  Medallions by MAFCA</t>
  </si>
  <si>
    <t>Luncheon (300 @ $15)</t>
  </si>
  <si>
    <t>Parking at equestrian facility</t>
  </si>
  <si>
    <t>Shuttle fee</t>
  </si>
  <si>
    <t>Food staff</t>
  </si>
  <si>
    <t>Band</t>
  </si>
  <si>
    <t>Unresolved host</t>
  </si>
  <si>
    <t>Outside advert., misc fees, overheads, fire dept. permit</t>
  </si>
  <si>
    <t>Interest income, Check acct. fees, bank deposit fees, misc.</t>
  </si>
  <si>
    <t xml:space="preserve">25 @ $25, brkft $2,400; Chf Judge $700; hats $1040, lunch $800, miscellaneous </t>
  </si>
  <si>
    <t xml:space="preserve">No fee;  chief evaluator expenses, hats, certificates $50, miscellaneous  </t>
  </si>
  <si>
    <t>$1200 advertising; 40 page Convention book @ $5.20ea = $2600; $500 miscellaneous</t>
  </si>
  <si>
    <t>Estimate</t>
  </si>
  <si>
    <t>Estimated based on purchasing food and drink items</t>
  </si>
  <si>
    <t>Patches $1,600; name tags &amp; lanyards $3800; postage, paper, etc. (line 40 for income)</t>
  </si>
  <si>
    <t>20 pg, 500 guides @ $2.88 ea</t>
  </si>
  <si>
    <t>Fees (300 @ $29)</t>
  </si>
  <si>
    <t>Card deck (300 @$5)</t>
  </si>
  <si>
    <t xml:space="preserve">Decorations </t>
  </si>
  <si>
    <t>300 attending; $29/ea;  $15 fee hotel fee/meal, AV, decorations, misc.</t>
  </si>
  <si>
    <t>Truckee, Tahoe, Ehrman Mansion(100@ $89)</t>
  </si>
  <si>
    <t>$25 fee; Roger Griffen's no's; 800 attending</t>
  </si>
  <si>
    <t>Ticket sales small items ($1) 600@ $20ea</t>
  </si>
  <si>
    <t>Ticket sales large items ($5) 200 @$20</t>
  </si>
  <si>
    <t xml:space="preserve">$5 major; $1 minor; engine $2,200; OD $1,750; </t>
  </si>
  <si>
    <t>Tahoe Dinner/Dance (40 @ $154 ea)</t>
  </si>
  <si>
    <t>Tahoe Cruise  (100 @ $114 ea)</t>
  </si>
  <si>
    <t>Truckee, Tahoe, Ehrman Mansion(100@ $94)</t>
  </si>
  <si>
    <t>Naval Air Station (60 @ $74)</t>
  </si>
  <si>
    <t>2nd Naval Air Station (60 @ $74)</t>
  </si>
  <si>
    <t>2nd Naval Air Station (60 @ $69)</t>
  </si>
  <si>
    <t>Naval Air Station (60 @$69)</t>
  </si>
  <si>
    <t>Tours to Fallon AFB (2), Lake Tahoe Cruise (2), Truckee, Tahoe</t>
  </si>
  <si>
    <t>450 reg @ $80; 50 reg @$95</t>
  </si>
  <si>
    <t>Fees 450 @$80</t>
  </si>
  <si>
    <t>50 @ $95</t>
  </si>
  <si>
    <t xml:space="preserve">                As submitted to MAFCA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</si>
</sst>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$&quot;* #,##0_);_(&quot;$&quot;* \(#,##0\);_(&quot;$&quot;* &quot;-&quot;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/>
    <xf numFmtId="3" fontId="1" fillId="0" borderId="0" xfId="0" applyNumberFormat="1" applyFont="1"/>
    <xf numFmtId="0" fontId="0" fillId="0" borderId="0" xfId="0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0" xfId="0" applyFont="1"/>
    <xf numFmtId="3" fontId="3" fillId="0" borderId="9" xfId="0" applyNumberFormat="1" applyFont="1" applyBorder="1"/>
    <xf numFmtId="0" fontId="3" fillId="0" borderId="9" xfId="0" applyFont="1" applyBorder="1"/>
    <xf numFmtId="0" fontId="3" fillId="0" borderId="6" xfId="0" applyFont="1" applyBorder="1"/>
    <xf numFmtId="42" fontId="3" fillId="0" borderId="10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7" xfId="0" applyFont="1" applyBorder="1"/>
    <xf numFmtId="0" fontId="3" fillId="0" borderId="0" xfId="0" applyFont="1" applyBorder="1"/>
    <xf numFmtId="42" fontId="3" fillId="0" borderId="11" xfId="0" applyNumberFormat="1" applyFont="1" applyBorder="1"/>
    <xf numFmtId="3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4" xfId="0" applyFont="1" applyBorder="1"/>
    <xf numFmtId="0" fontId="3" fillId="0" borderId="3" xfId="0" applyFont="1" applyBorder="1"/>
    <xf numFmtId="42" fontId="3" fillId="0" borderId="8" xfId="0" applyNumberFormat="1" applyFont="1" applyBorder="1"/>
    <xf numFmtId="3" fontId="3" fillId="0" borderId="3" xfId="0" applyNumberFormat="1" applyFont="1" applyBorder="1"/>
    <xf numFmtId="3" fontId="3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0" xfId="0" applyFont="1" applyFill="1" applyBorder="1"/>
    <xf numFmtId="0" fontId="4" fillId="0" borderId="3" xfId="0" applyFont="1" applyBorder="1"/>
    <xf numFmtId="0" fontId="3" fillId="0" borderId="4" xfId="0" applyFont="1" applyBorder="1" applyAlignment="1">
      <alignment horizontal="left"/>
    </xf>
    <xf numFmtId="42" fontId="3" fillId="0" borderId="8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0" fontId="3" fillId="0" borderId="7" xfId="0" applyFont="1" applyBorder="1" applyAlignment="1">
      <alignment horizontal="left"/>
    </xf>
    <xf numFmtId="42" fontId="3" fillId="0" borderId="11" xfId="0" applyNumberFormat="1" applyFont="1" applyBorder="1" applyAlignment="1">
      <alignment horizontal="right"/>
    </xf>
    <xf numFmtId="0" fontId="4" fillId="0" borderId="0" xfId="0" applyFont="1"/>
    <xf numFmtId="42" fontId="3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42" fontId="4" fillId="0" borderId="1" xfId="0" applyNumberFormat="1" applyFont="1" applyBorder="1"/>
    <xf numFmtId="14" fontId="3" fillId="0" borderId="0" xfId="0" applyNumberFormat="1" applyFont="1"/>
    <xf numFmtId="0" fontId="3" fillId="0" borderId="3" xfId="0" applyFont="1" applyFill="1" applyBorder="1"/>
    <xf numFmtId="1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N68"/>
  <sheetViews>
    <sheetView tabSelected="1" showOutlineSymbols="0" workbookViewId="0">
      <selection activeCell="L3" sqref="L3"/>
    </sheetView>
  </sheetViews>
  <sheetFormatPr defaultRowHeight="15" outlineLevelRow="5" x14ac:dyDescent="0.25"/>
  <cols>
    <col min="1" max="1" width="3.42578125" style="2" customWidth="1"/>
    <col min="2" max="2" width="5" customWidth="1"/>
    <col min="3" max="3" width="9.7109375" customWidth="1"/>
    <col min="4" max="4" width="25" customWidth="1"/>
    <col min="5" max="5" width="10.140625" style="4" bestFit="1" customWidth="1"/>
    <col min="6" max="6" width="2.5703125" customWidth="1"/>
    <col min="7" max="7" width="10" bestFit="1" customWidth="1"/>
    <col min="8" max="8" width="2" customWidth="1"/>
    <col min="9" max="9" width="9.7109375" bestFit="1" customWidth="1"/>
    <col min="10" max="10" width="14.42578125" customWidth="1"/>
    <col min="11" max="11" width="6.7109375" customWidth="1"/>
    <col min="12" max="12" width="37.28515625" customWidth="1"/>
    <col min="13" max="13" width="35.140625" customWidth="1"/>
  </cols>
  <sheetData>
    <row r="1" spans="1:14" ht="18.75" x14ac:dyDescent="0.3">
      <c r="D1" s="1" t="s">
        <v>49</v>
      </c>
    </row>
    <row r="3" spans="1:14" ht="15.75" x14ac:dyDescent="0.25">
      <c r="D3" s="5" t="s">
        <v>270</v>
      </c>
      <c r="J3" s="43">
        <v>42850</v>
      </c>
    </row>
    <row r="5" spans="1:14" x14ac:dyDescent="0.25">
      <c r="A5" s="7"/>
      <c r="B5" s="8" t="s">
        <v>35</v>
      </c>
      <c r="C5" s="8"/>
      <c r="D5" s="8"/>
      <c r="E5" s="9" t="s">
        <v>0</v>
      </c>
      <c r="F5" s="8"/>
      <c r="G5" s="8" t="s">
        <v>29</v>
      </c>
      <c r="H5" s="8"/>
      <c r="I5" s="8"/>
      <c r="J5" s="8" t="s">
        <v>1</v>
      </c>
      <c r="K5" s="8"/>
      <c r="L5" s="8"/>
      <c r="M5" s="8"/>
      <c r="N5" s="19"/>
    </row>
    <row r="6" spans="1:14" x14ac:dyDescent="0.25">
      <c r="A6" s="10"/>
      <c r="B6" s="11"/>
      <c r="C6" s="12"/>
      <c r="D6" s="12"/>
      <c r="E6" s="13"/>
      <c r="F6" s="12"/>
      <c r="G6" s="14"/>
      <c r="H6" s="12"/>
      <c r="I6" s="12"/>
      <c r="J6" s="12"/>
      <c r="K6" s="12"/>
      <c r="L6" s="12"/>
      <c r="M6" s="12"/>
      <c r="N6" s="19"/>
    </row>
    <row r="7" spans="1:14" s="6" customFormat="1" outlineLevel="5" x14ac:dyDescent="0.25">
      <c r="A7" s="7">
        <v>1</v>
      </c>
      <c r="B7" s="15" t="s">
        <v>2</v>
      </c>
      <c r="C7" s="8"/>
      <c r="D7" s="8"/>
      <c r="E7" s="16">
        <f>'Items 1--5'!I6</f>
        <v>10000</v>
      </c>
      <c r="F7" s="9"/>
      <c r="G7" s="16">
        <f>'Items 1--5'!I9</f>
        <v>8000</v>
      </c>
      <c r="H7" s="8"/>
      <c r="I7" s="8" t="s">
        <v>215</v>
      </c>
      <c r="J7" s="8"/>
      <c r="K7" s="8"/>
      <c r="L7" s="8"/>
      <c r="M7" s="8"/>
      <c r="N7" s="19"/>
    </row>
    <row r="8" spans="1:14" s="6" customFormat="1" outlineLevel="5" x14ac:dyDescent="0.25">
      <c r="A8" s="17">
        <v>2</v>
      </c>
      <c r="B8" s="18" t="s">
        <v>3</v>
      </c>
      <c r="C8" s="19"/>
      <c r="D8" s="19"/>
      <c r="E8" s="20">
        <f>'Items 1--5'!I13</f>
        <v>500</v>
      </c>
      <c r="F8" s="21"/>
      <c r="G8" s="20">
        <f>'Items 1--5'!I23</f>
        <v>4500</v>
      </c>
      <c r="H8" s="19"/>
      <c r="I8" s="19" t="s">
        <v>241</v>
      </c>
      <c r="J8" s="19"/>
      <c r="K8" s="19"/>
      <c r="L8" s="19"/>
      <c r="M8" s="19"/>
      <c r="N8" s="19"/>
    </row>
    <row r="9" spans="1:14" s="6" customFormat="1" outlineLevel="5" x14ac:dyDescent="0.25">
      <c r="A9" s="22">
        <v>3</v>
      </c>
      <c r="B9" s="23" t="s">
        <v>4</v>
      </c>
      <c r="C9" s="24"/>
      <c r="D9" s="24"/>
      <c r="E9" s="25">
        <f>'Items 1--5'!I27</f>
        <v>100</v>
      </c>
      <c r="F9" s="26"/>
      <c r="G9" s="25">
        <f>'Items 1--5'!I32</f>
        <v>865</v>
      </c>
      <c r="H9" s="24"/>
      <c r="I9" s="24" t="s">
        <v>242</v>
      </c>
      <c r="J9" s="24"/>
      <c r="K9" s="24"/>
      <c r="L9" s="24"/>
      <c r="M9" s="24"/>
      <c r="N9" s="19"/>
    </row>
    <row r="10" spans="1:14" outlineLevel="5" x14ac:dyDescent="0.25">
      <c r="A10" s="17">
        <v>4</v>
      </c>
      <c r="B10" s="18" t="s">
        <v>36</v>
      </c>
      <c r="C10" s="12"/>
      <c r="D10" s="12"/>
      <c r="E10" s="20">
        <f>'Items 1--5'!I36</f>
        <v>0</v>
      </c>
      <c r="F10" s="27"/>
      <c r="G10" s="20">
        <f>'Items 1--5'!I38</f>
        <v>100</v>
      </c>
      <c r="H10" s="12"/>
      <c r="I10" s="12" t="s">
        <v>69</v>
      </c>
      <c r="J10" s="12"/>
      <c r="K10" s="12"/>
      <c r="L10" s="12"/>
      <c r="M10" s="12"/>
      <c r="N10" s="19"/>
    </row>
    <row r="11" spans="1:14" outlineLevel="5" x14ac:dyDescent="0.25">
      <c r="A11" s="10">
        <v>5</v>
      </c>
      <c r="B11" s="23" t="s">
        <v>40</v>
      </c>
      <c r="C11" s="24"/>
      <c r="D11" s="24"/>
      <c r="E11" s="25">
        <f>'Items 1--5'!I42</f>
        <v>0</v>
      </c>
      <c r="F11" s="26"/>
      <c r="G11" s="25">
        <f>'Items 1--5'!I46</f>
        <v>1070</v>
      </c>
      <c r="H11" s="24"/>
      <c r="I11" s="24" t="s">
        <v>219</v>
      </c>
      <c r="J11" s="24"/>
      <c r="K11" s="24"/>
      <c r="L11" s="24"/>
      <c r="M11" s="24"/>
      <c r="N11" s="19"/>
    </row>
    <row r="12" spans="1:14" outlineLevel="5" x14ac:dyDescent="0.25">
      <c r="A12" s="17">
        <v>6</v>
      </c>
      <c r="B12" s="18" t="s">
        <v>232</v>
      </c>
      <c r="C12" s="12"/>
      <c r="D12" s="12"/>
      <c r="E12" s="20">
        <f>'Items 6--10'!I4</f>
        <v>33000</v>
      </c>
      <c r="F12" s="27"/>
      <c r="G12" s="20">
        <f>'Items 6--10'!I10</f>
        <v>28650</v>
      </c>
      <c r="H12" s="12"/>
      <c r="I12" s="12" t="s">
        <v>190</v>
      </c>
      <c r="J12" s="12"/>
      <c r="K12" s="12"/>
      <c r="L12" s="12"/>
      <c r="M12" s="12"/>
      <c r="N12" s="19"/>
    </row>
    <row r="13" spans="1:14" outlineLevel="5" x14ac:dyDescent="0.25">
      <c r="A13" s="10">
        <v>7</v>
      </c>
      <c r="B13" s="23" t="s">
        <v>6</v>
      </c>
      <c r="C13" s="24"/>
      <c r="D13" s="24"/>
      <c r="E13" s="25">
        <f>'Items 6--10'!I14</f>
        <v>0</v>
      </c>
      <c r="F13" s="26"/>
      <c r="G13" s="25">
        <f>'Items 6--10'!I17</f>
        <v>2000</v>
      </c>
      <c r="H13" s="24"/>
      <c r="I13" s="24" t="s">
        <v>152</v>
      </c>
      <c r="J13" s="24"/>
      <c r="K13" s="24"/>
      <c r="L13" s="24"/>
      <c r="M13" s="24"/>
      <c r="N13" s="19"/>
    </row>
    <row r="14" spans="1:14" outlineLevel="5" x14ac:dyDescent="0.25">
      <c r="A14" s="28">
        <v>8</v>
      </c>
      <c r="B14" s="18" t="s">
        <v>47</v>
      </c>
      <c r="C14" s="12"/>
      <c r="D14" s="12"/>
      <c r="E14" s="20">
        <f>'Items 6--10'!I22</f>
        <v>625</v>
      </c>
      <c r="F14" s="27"/>
      <c r="G14" s="20">
        <f>'Items 6--10'!I31</f>
        <v>5865</v>
      </c>
      <c r="H14" s="12"/>
      <c r="I14" s="12" t="s">
        <v>243</v>
      </c>
      <c r="J14" s="12"/>
      <c r="K14" s="12"/>
      <c r="L14" s="12"/>
      <c r="M14" s="12"/>
      <c r="N14" s="19"/>
    </row>
    <row r="15" spans="1:14" outlineLevel="5" x14ac:dyDescent="0.25">
      <c r="A15" s="17">
        <v>9</v>
      </c>
      <c r="B15" s="23" t="s">
        <v>48</v>
      </c>
      <c r="C15" s="24"/>
      <c r="D15" s="24"/>
      <c r="E15" s="25">
        <f>'Items 6--10'!I35</f>
        <v>0</v>
      </c>
      <c r="F15" s="26"/>
      <c r="G15" s="25">
        <f>'Items 6--10'!I40</f>
        <v>700</v>
      </c>
      <c r="H15" s="24"/>
      <c r="I15" s="24" t="s">
        <v>244</v>
      </c>
      <c r="J15" s="24"/>
      <c r="K15" s="24"/>
      <c r="L15" s="24"/>
      <c r="M15" s="24"/>
      <c r="N15" s="19"/>
    </row>
    <row r="16" spans="1:14" outlineLevel="5" x14ac:dyDescent="0.25">
      <c r="A16" s="10">
        <v>10</v>
      </c>
      <c r="B16" s="18" t="s">
        <v>11</v>
      </c>
      <c r="C16" s="12"/>
      <c r="D16" s="12"/>
      <c r="E16" s="20">
        <f>'Items 6--10'!I44</f>
        <v>1200</v>
      </c>
      <c r="F16" s="27"/>
      <c r="G16" s="20">
        <f>'Items 6--10'!I47</f>
        <v>3100</v>
      </c>
      <c r="H16" s="12"/>
      <c r="I16" s="29" t="s">
        <v>245</v>
      </c>
      <c r="J16" s="12"/>
      <c r="K16" s="12"/>
      <c r="L16" s="12"/>
      <c r="M16" s="12"/>
      <c r="N16" s="19"/>
    </row>
    <row r="17" spans="1:14" outlineLevel="5" x14ac:dyDescent="0.25">
      <c r="A17" s="17">
        <v>11</v>
      </c>
      <c r="B17" s="23" t="s">
        <v>7</v>
      </c>
      <c r="C17" s="24"/>
      <c r="D17" s="24"/>
      <c r="E17" s="25">
        <f>'Items 11-15'!I3</f>
        <v>300</v>
      </c>
      <c r="F17" s="26"/>
      <c r="G17" s="25">
        <f>'Items 11-15'!I11</f>
        <v>1440</v>
      </c>
      <c r="H17" s="24"/>
      <c r="I17" s="24" t="s">
        <v>209</v>
      </c>
      <c r="J17" s="24"/>
      <c r="K17" s="24"/>
      <c r="L17" s="24"/>
      <c r="M17" s="24"/>
      <c r="N17" s="19"/>
    </row>
    <row r="18" spans="1:14" outlineLevel="5" x14ac:dyDescent="0.25">
      <c r="A18" s="10">
        <v>12</v>
      </c>
      <c r="B18" s="18" t="s">
        <v>21</v>
      </c>
      <c r="C18" s="12"/>
      <c r="D18" s="12"/>
      <c r="E18" s="20">
        <f>'Items 11-15'!I16</f>
        <v>2675</v>
      </c>
      <c r="F18" s="27"/>
      <c r="G18" s="20">
        <f>'Items 11-15'!I19</f>
        <v>1250</v>
      </c>
      <c r="H18" s="12"/>
      <c r="I18" s="12" t="s">
        <v>94</v>
      </c>
      <c r="J18" s="12"/>
      <c r="K18" s="12"/>
      <c r="L18" s="12"/>
      <c r="M18" s="12"/>
      <c r="N18" s="19"/>
    </row>
    <row r="19" spans="1:14" outlineLevel="5" x14ac:dyDescent="0.25">
      <c r="A19" s="17">
        <v>13</v>
      </c>
      <c r="B19" s="23" t="s">
        <v>38</v>
      </c>
      <c r="C19" s="24"/>
      <c r="D19" s="24"/>
      <c r="E19" s="25">
        <f>'Items 11-15'!I23</f>
        <v>8700</v>
      </c>
      <c r="F19" s="26"/>
      <c r="G19" s="25">
        <f>'Items 11-15'!I28</f>
        <v>8200</v>
      </c>
      <c r="H19" s="24"/>
      <c r="I19" s="24" t="s">
        <v>253</v>
      </c>
      <c r="J19" s="24"/>
      <c r="K19" s="24"/>
      <c r="L19" s="24"/>
      <c r="M19" s="24"/>
      <c r="N19" s="19"/>
    </row>
    <row r="20" spans="1:14" outlineLevel="5" x14ac:dyDescent="0.25">
      <c r="A20" s="10">
        <v>14</v>
      </c>
      <c r="B20" s="18" t="s">
        <v>41</v>
      </c>
      <c r="C20" s="12"/>
      <c r="D20" s="12"/>
      <c r="E20" s="20">
        <f>'Items 11-15'!I32</f>
        <v>0</v>
      </c>
      <c r="F20" s="27"/>
      <c r="G20" s="20">
        <f>'Items 11-15'!I34</f>
        <v>500</v>
      </c>
      <c r="H20" s="12"/>
      <c r="I20" s="12" t="s">
        <v>246</v>
      </c>
      <c r="J20" s="12"/>
      <c r="K20" s="12"/>
      <c r="L20" s="12"/>
      <c r="M20" s="12"/>
      <c r="N20" s="19"/>
    </row>
    <row r="21" spans="1:14" outlineLevel="5" x14ac:dyDescent="0.25">
      <c r="A21" s="17">
        <v>15</v>
      </c>
      <c r="B21" s="23" t="s">
        <v>5</v>
      </c>
      <c r="C21" s="24"/>
      <c r="D21" s="24"/>
      <c r="E21" s="25">
        <f>'Items 11-15'!I38</f>
        <v>20000</v>
      </c>
      <c r="F21" s="26" t="s">
        <v>161</v>
      </c>
      <c r="G21" s="25">
        <f>'Items 11-15'!I49</f>
        <v>18020</v>
      </c>
      <c r="H21" s="24"/>
      <c r="I21" s="30" t="s">
        <v>255</v>
      </c>
      <c r="J21" s="24"/>
      <c r="K21" s="24"/>
      <c r="L21" s="24"/>
      <c r="M21" s="24"/>
      <c r="N21" s="19"/>
    </row>
    <row r="22" spans="1:14" outlineLevel="5" x14ac:dyDescent="0.25">
      <c r="A22" s="7">
        <v>16</v>
      </c>
      <c r="B22" s="18" t="s">
        <v>8</v>
      </c>
      <c r="C22" s="12"/>
      <c r="D22" s="12"/>
      <c r="E22" s="20">
        <f>'Items 16-22'!I4</f>
        <v>1000</v>
      </c>
      <c r="F22" s="27"/>
      <c r="G22" s="20">
        <f>'Items 16-22'!I8</f>
        <v>1200</v>
      </c>
      <c r="H22" s="12"/>
      <c r="I22" s="12" t="s">
        <v>43</v>
      </c>
      <c r="J22" s="12"/>
      <c r="K22" s="12"/>
      <c r="L22" s="12"/>
      <c r="M22" s="12"/>
      <c r="N22" s="19"/>
    </row>
    <row r="23" spans="1:14" outlineLevel="5" x14ac:dyDescent="0.25">
      <c r="A23" s="7">
        <v>17</v>
      </c>
      <c r="B23" s="23" t="s">
        <v>42</v>
      </c>
      <c r="C23" s="24"/>
      <c r="D23" s="24"/>
      <c r="E23" s="25">
        <f>'Items 16-22'!I12</f>
        <v>0</v>
      </c>
      <c r="F23" s="26"/>
      <c r="G23" s="25">
        <f>'Items 16-22'!I17</f>
        <v>16000</v>
      </c>
      <c r="H23" s="24"/>
      <c r="I23" s="24" t="s">
        <v>247</v>
      </c>
      <c r="J23" s="24"/>
      <c r="K23" s="24"/>
      <c r="L23" s="24"/>
      <c r="M23" s="24"/>
      <c r="N23" s="19"/>
    </row>
    <row r="24" spans="1:14" outlineLevel="5" x14ac:dyDescent="0.25">
      <c r="A24" s="10">
        <v>18</v>
      </c>
      <c r="B24" s="18" t="s">
        <v>9</v>
      </c>
      <c r="C24" s="12"/>
      <c r="D24" s="12"/>
      <c r="E24" s="20">
        <f>'Items 16-22'!I22</f>
        <v>500</v>
      </c>
      <c r="F24" s="27"/>
      <c r="G24" s="20">
        <f>'Items 16-22'!I25</f>
        <v>1500</v>
      </c>
      <c r="H24" s="12"/>
      <c r="I24" s="12" t="s">
        <v>50</v>
      </c>
      <c r="J24" s="12"/>
      <c r="K24" s="12"/>
      <c r="L24" s="12"/>
      <c r="M24" s="12"/>
      <c r="N24" s="19"/>
    </row>
    <row r="25" spans="1:14" outlineLevel="5" x14ac:dyDescent="0.25">
      <c r="A25" s="17">
        <v>19</v>
      </c>
      <c r="B25" s="23" t="s">
        <v>44</v>
      </c>
      <c r="C25" s="24"/>
      <c r="D25" s="24"/>
      <c r="E25" s="25">
        <f>'Items 16-22'!I30</f>
        <v>1125</v>
      </c>
      <c r="F25" s="26"/>
      <c r="G25" s="25">
        <f>'Items 16-22'!I33</f>
        <v>1125</v>
      </c>
      <c r="H25" s="24"/>
      <c r="I25" s="24" t="s">
        <v>45</v>
      </c>
      <c r="J25" s="24"/>
      <c r="K25" s="24"/>
      <c r="L25" s="24"/>
      <c r="M25" s="24"/>
      <c r="N25" s="19"/>
    </row>
    <row r="26" spans="1:14" outlineLevel="5" x14ac:dyDescent="0.25">
      <c r="A26" s="10">
        <v>20</v>
      </c>
      <c r="B26" s="18" t="s">
        <v>28</v>
      </c>
      <c r="C26" s="12"/>
      <c r="D26" s="12"/>
      <c r="E26" s="20">
        <f>'Items 16-22'!I37</f>
        <v>0</v>
      </c>
      <c r="F26" s="27"/>
      <c r="G26" s="20">
        <f>'Items 16-22'!I40</f>
        <v>800</v>
      </c>
      <c r="H26" s="12"/>
      <c r="I26" s="12" t="s">
        <v>197</v>
      </c>
      <c r="J26" s="12"/>
      <c r="K26" s="12"/>
      <c r="L26" s="12"/>
      <c r="M26" s="12"/>
      <c r="N26" s="19"/>
    </row>
    <row r="27" spans="1:14" outlineLevel="5" x14ac:dyDescent="0.25">
      <c r="A27" s="17">
        <v>21</v>
      </c>
      <c r="B27" s="23" t="s">
        <v>27</v>
      </c>
      <c r="C27" s="24"/>
      <c r="D27" s="24"/>
      <c r="E27" s="25">
        <v>0</v>
      </c>
      <c r="F27" s="26"/>
      <c r="G27" s="25">
        <v>0</v>
      </c>
      <c r="H27" s="24"/>
      <c r="I27" s="24" t="s">
        <v>51</v>
      </c>
      <c r="J27" s="24"/>
      <c r="K27" s="24"/>
      <c r="L27" s="24"/>
      <c r="M27" s="24"/>
      <c r="N27" s="19"/>
    </row>
    <row r="28" spans="1:14" outlineLevel="5" x14ac:dyDescent="0.25">
      <c r="A28" s="10">
        <v>22</v>
      </c>
      <c r="B28" s="18" t="s">
        <v>10</v>
      </c>
      <c r="C28" s="12"/>
      <c r="D28" s="12"/>
      <c r="E28" s="20">
        <f>'Items 16-22'!I44</f>
        <v>18474</v>
      </c>
      <c r="F28" s="27"/>
      <c r="G28" s="20">
        <f>'Items 16-22'!I46</f>
        <v>16750</v>
      </c>
      <c r="H28" s="12"/>
      <c r="I28" s="12" t="s">
        <v>46</v>
      </c>
      <c r="J28" s="12"/>
      <c r="K28" s="12"/>
      <c r="L28" s="12"/>
      <c r="M28" s="12"/>
      <c r="N28" s="19"/>
    </row>
    <row r="29" spans="1:14" outlineLevel="5" x14ac:dyDescent="0.25">
      <c r="A29" s="17">
        <v>23</v>
      </c>
      <c r="B29" s="23" t="s">
        <v>39</v>
      </c>
      <c r="C29" s="24"/>
      <c r="D29" s="24"/>
      <c r="E29" s="25">
        <f>'Items 23-27'!I3</f>
        <v>0</v>
      </c>
      <c r="F29" s="26"/>
      <c r="G29" s="25">
        <f>'Items 23-27'!I6</f>
        <v>500</v>
      </c>
      <c r="H29" s="24"/>
      <c r="I29" s="30" t="s">
        <v>156</v>
      </c>
      <c r="J29" s="24"/>
      <c r="K29" s="24"/>
      <c r="L29" s="24"/>
      <c r="M29" s="24"/>
      <c r="N29" s="19"/>
    </row>
    <row r="30" spans="1:14" outlineLevel="5" x14ac:dyDescent="0.25">
      <c r="A30" s="10">
        <v>24</v>
      </c>
      <c r="B30" s="18" t="s">
        <v>22</v>
      </c>
      <c r="C30" s="12"/>
      <c r="D30" s="12"/>
      <c r="E30" s="20">
        <f>'Items 23-27'!I12</f>
        <v>16000</v>
      </c>
      <c r="F30" s="27"/>
      <c r="G30" s="20">
        <f>'Items 23-27'!I18</f>
        <v>7650</v>
      </c>
      <c r="H30" s="12"/>
      <c r="I30" s="12" t="s">
        <v>258</v>
      </c>
      <c r="J30" s="12"/>
      <c r="K30" s="12"/>
      <c r="L30" s="12"/>
      <c r="M30" s="12"/>
      <c r="N30" s="19"/>
    </row>
    <row r="31" spans="1:14" outlineLevel="5" x14ac:dyDescent="0.25">
      <c r="A31" s="17">
        <v>25</v>
      </c>
      <c r="B31" s="23" t="s">
        <v>12</v>
      </c>
      <c r="C31" s="24"/>
      <c r="D31" s="24"/>
      <c r="E31" s="25">
        <f>'Items 23-27'!I23</f>
        <v>0</v>
      </c>
      <c r="F31" s="26"/>
      <c r="G31" s="25">
        <f>'Items 23-27'!I30</f>
        <v>7420</v>
      </c>
      <c r="H31" s="24"/>
      <c r="I31" s="24" t="s">
        <v>248</v>
      </c>
      <c r="J31" s="24"/>
      <c r="K31" s="24"/>
      <c r="L31" s="24"/>
      <c r="M31" s="24"/>
      <c r="N31" s="19"/>
    </row>
    <row r="32" spans="1:14" outlineLevel="5" x14ac:dyDescent="0.25">
      <c r="A32" s="10">
        <v>26</v>
      </c>
      <c r="B32" s="18" t="s">
        <v>13</v>
      </c>
      <c r="C32" s="12"/>
      <c r="D32" s="12"/>
      <c r="E32" s="20">
        <f>'Items 23-27'!I33</f>
        <v>0</v>
      </c>
      <c r="F32" s="27"/>
      <c r="G32" s="20">
        <f>'Items 23-27'!I36</f>
        <v>200</v>
      </c>
      <c r="H32" s="12"/>
      <c r="I32" s="12" t="s">
        <v>52</v>
      </c>
      <c r="J32" s="12"/>
      <c r="K32" s="12"/>
      <c r="L32" s="12"/>
      <c r="M32" s="12"/>
      <c r="N32" s="19"/>
    </row>
    <row r="33" spans="1:14" outlineLevel="5" x14ac:dyDescent="0.25">
      <c r="A33" s="17">
        <v>27</v>
      </c>
      <c r="B33" s="23" t="s">
        <v>14</v>
      </c>
      <c r="C33" s="24"/>
      <c r="D33" s="24"/>
      <c r="E33" s="25">
        <f>'Items 23-27'!I40</f>
        <v>0</v>
      </c>
      <c r="F33" s="26"/>
      <c r="G33" s="25">
        <f>'Items 23-27'!I43</f>
        <v>2000</v>
      </c>
      <c r="H33" s="24"/>
      <c r="I33" s="24" t="s">
        <v>200</v>
      </c>
      <c r="J33" s="24"/>
      <c r="K33" s="24"/>
      <c r="L33" s="24"/>
      <c r="M33" s="24"/>
      <c r="N33" s="19"/>
    </row>
    <row r="34" spans="1:14" outlineLevel="5" x14ac:dyDescent="0.25">
      <c r="A34" s="10">
        <v>28</v>
      </c>
      <c r="B34" s="18" t="s">
        <v>20</v>
      </c>
      <c r="C34" s="12"/>
      <c r="D34" s="12"/>
      <c r="E34" s="20">
        <f>'Items 28-32'!I4</f>
        <v>3000</v>
      </c>
      <c r="F34" s="27"/>
      <c r="G34" s="20">
        <f>'Items 28-32'!I7</f>
        <v>1500</v>
      </c>
      <c r="H34" s="12"/>
      <c r="I34" s="12" t="s">
        <v>210</v>
      </c>
      <c r="J34" s="12"/>
      <c r="K34" s="12"/>
      <c r="L34" s="12"/>
      <c r="M34" s="12"/>
      <c r="N34" s="19"/>
    </row>
    <row r="35" spans="1:14" outlineLevel="5" x14ac:dyDescent="0.25">
      <c r="A35" s="17">
        <v>29</v>
      </c>
      <c r="B35" s="31" t="s">
        <v>155</v>
      </c>
      <c r="C35" s="24"/>
      <c r="D35" s="17"/>
      <c r="E35" s="32">
        <f>'Items 28-32'!I12</f>
        <v>0</v>
      </c>
      <c r="F35" s="33"/>
      <c r="G35" s="32">
        <f>'Items 28-32'!I16</f>
        <v>600</v>
      </c>
      <c r="H35" s="24"/>
      <c r="I35" s="24" t="s">
        <v>212</v>
      </c>
      <c r="J35" s="24"/>
      <c r="K35" s="24"/>
      <c r="L35" s="24"/>
      <c r="M35" s="24"/>
      <c r="N35" s="19"/>
    </row>
    <row r="36" spans="1:14" outlineLevel="5" x14ac:dyDescent="0.25">
      <c r="A36" s="10">
        <v>30</v>
      </c>
      <c r="B36" s="34" t="s">
        <v>37</v>
      </c>
      <c r="C36" s="12"/>
      <c r="D36" s="10"/>
      <c r="E36" s="20">
        <f>'Items 28-32'!I20</f>
        <v>0</v>
      </c>
      <c r="F36" s="27"/>
      <c r="G36" s="35">
        <f>'Items 28-32'!I24</f>
        <v>600</v>
      </c>
      <c r="H36" s="12"/>
      <c r="I36" s="12" t="s">
        <v>130</v>
      </c>
      <c r="J36" s="12"/>
      <c r="K36" s="12"/>
      <c r="L36" s="12"/>
      <c r="M36" s="12"/>
      <c r="N36" s="19"/>
    </row>
    <row r="37" spans="1:14" outlineLevel="5" x14ac:dyDescent="0.25">
      <c r="A37" s="17">
        <v>31</v>
      </c>
      <c r="B37" s="23" t="s">
        <v>15</v>
      </c>
      <c r="C37" s="24"/>
      <c r="D37" s="24"/>
      <c r="E37" s="25">
        <f>'Items 28-32'!I30</f>
        <v>1000</v>
      </c>
      <c r="F37" s="26"/>
      <c r="G37" s="25">
        <f>'Items 28-32'!I32</f>
        <v>800</v>
      </c>
      <c r="H37" s="24"/>
      <c r="I37" s="24" t="s">
        <v>228</v>
      </c>
      <c r="J37" s="24"/>
      <c r="K37" s="24"/>
      <c r="L37" s="24"/>
      <c r="M37" s="24"/>
      <c r="N37" s="19"/>
    </row>
    <row r="38" spans="1:14" outlineLevel="5" x14ac:dyDescent="0.25">
      <c r="A38" s="10">
        <v>32</v>
      </c>
      <c r="B38" s="18" t="s">
        <v>63</v>
      </c>
      <c r="C38" s="12"/>
      <c r="D38" s="12"/>
      <c r="E38" s="20">
        <f>'Items 28-32'!I40</f>
        <v>1025</v>
      </c>
      <c r="F38" s="27"/>
      <c r="G38" s="20">
        <f>'Items 28-32'!I42</f>
        <v>1025</v>
      </c>
      <c r="H38" s="12"/>
      <c r="I38" s="12" t="s">
        <v>153</v>
      </c>
      <c r="J38" s="12"/>
      <c r="K38" s="12"/>
      <c r="L38" s="12"/>
      <c r="M38" s="12"/>
      <c r="N38" s="19"/>
    </row>
    <row r="39" spans="1:14" outlineLevel="5" x14ac:dyDescent="0.25">
      <c r="A39" s="17">
        <v>33</v>
      </c>
      <c r="B39" s="23" t="s">
        <v>64</v>
      </c>
      <c r="C39" s="24"/>
      <c r="D39" s="24"/>
      <c r="E39" s="25">
        <f>'Items 33-36'!I3</f>
        <v>0</v>
      </c>
      <c r="F39" s="26"/>
      <c r="G39" s="25">
        <f>'Items 33-36'!I8</f>
        <v>500</v>
      </c>
      <c r="H39" s="24"/>
      <c r="I39" s="24" t="s">
        <v>65</v>
      </c>
      <c r="J39" s="24"/>
      <c r="K39" s="24"/>
      <c r="L39" s="24"/>
      <c r="M39" s="24"/>
      <c r="N39" s="19"/>
    </row>
    <row r="40" spans="1:14" outlineLevel="5" x14ac:dyDescent="0.25">
      <c r="A40" s="10">
        <v>34</v>
      </c>
      <c r="B40" s="18" t="s">
        <v>16</v>
      </c>
      <c r="C40" s="12"/>
      <c r="D40" s="12"/>
      <c r="E40" s="20">
        <f>'Items 33-36'!I12</f>
        <v>0</v>
      </c>
      <c r="F40" s="27"/>
      <c r="G40" s="20">
        <f>'Items 33-36'!I20</f>
        <v>4930</v>
      </c>
      <c r="H40" s="12"/>
      <c r="I40" s="36" t="s">
        <v>214</v>
      </c>
      <c r="J40" s="12"/>
      <c r="K40" s="12"/>
      <c r="L40" s="12"/>
      <c r="M40" s="12"/>
      <c r="N40" s="19"/>
    </row>
    <row r="41" spans="1:14" outlineLevel="5" x14ac:dyDescent="0.25">
      <c r="A41" s="17">
        <v>35</v>
      </c>
      <c r="B41" s="23" t="s">
        <v>18</v>
      </c>
      <c r="C41" s="24"/>
      <c r="D41" s="24"/>
      <c r="E41" s="25">
        <f>'Items 33-36'!I29</f>
        <v>35840</v>
      </c>
      <c r="F41" s="26"/>
      <c r="G41" s="25">
        <f>'Items 33-36'!I37</f>
        <v>34340</v>
      </c>
      <c r="H41" s="24"/>
      <c r="I41" s="24" t="s">
        <v>266</v>
      </c>
      <c r="J41" s="24"/>
      <c r="K41" s="24"/>
      <c r="L41" s="24"/>
      <c r="M41" s="24"/>
      <c r="N41" s="19"/>
    </row>
    <row r="42" spans="1:14" outlineLevel="5" x14ac:dyDescent="0.25">
      <c r="A42" s="10">
        <v>36</v>
      </c>
      <c r="B42" s="18" t="s">
        <v>19</v>
      </c>
      <c r="C42" s="12"/>
      <c r="D42" s="12"/>
      <c r="E42" s="20">
        <f>'Items 33-36'!I41</f>
        <v>0</v>
      </c>
      <c r="F42" s="27"/>
      <c r="G42" s="20">
        <f>'Items 33-36'!I45</f>
        <v>1800</v>
      </c>
      <c r="H42" s="12"/>
      <c r="I42" s="36" t="s">
        <v>195</v>
      </c>
      <c r="J42" s="12"/>
      <c r="K42" s="12"/>
      <c r="L42" s="12"/>
      <c r="M42" s="12"/>
      <c r="N42" s="19"/>
    </row>
    <row r="43" spans="1:14" outlineLevel="5" x14ac:dyDescent="0.25">
      <c r="A43" s="17">
        <v>37</v>
      </c>
      <c r="B43" s="23" t="s">
        <v>213</v>
      </c>
      <c r="C43" s="24"/>
      <c r="D43" s="24"/>
      <c r="E43" s="25">
        <f>'Items 37-40'!I4</f>
        <v>26250</v>
      </c>
      <c r="F43" s="26"/>
      <c r="G43" s="25">
        <f>'Items 37-40'!I11</f>
        <v>22380</v>
      </c>
      <c r="H43" s="24"/>
      <c r="I43" s="30" t="s">
        <v>163</v>
      </c>
      <c r="J43" s="24"/>
      <c r="K43" s="24"/>
      <c r="L43" s="24"/>
      <c r="M43" s="24"/>
      <c r="N43" s="19"/>
    </row>
    <row r="44" spans="1:14" outlineLevel="5" x14ac:dyDescent="0.25">
      <c r="A44" s="17">
        <v>38</v>
      </c>
      <c r="B44" s="23" t="s">
        <v>17</v>
      </c>
      <c r="C44" s="24"/>
      <c r="D44" s="24"/>
      <c r="E44" s="25">
        <f>'Items 37-40'!I15</f>
        <v>0</v>
      </c>
      <c r="F44" s="26"/>
      <c r="G44" s="25">
        <f>'Items 37-40'!I17</f>
        <v>0</v>
      </c>
      <c r="H44" s="24"/>
      <c r="I44" s="42" t="s">
        <v>240</v>
      </c>
      <c r="J44" s="24"/>
      <c r="K44" s="24"/>
      <c r="L44" s="24"/>
      <c r="M44" s="24"/>
      <c r="N44" s="19"/>
    </row>
    <row r="45" spans="1:14" outlineLevel="4" x14ac:dyDescent="0.25">
      <c r="A45" s="7">
        <v>39</v>
      </c>
      <c r="B45" s="15" t="s">
        <v>23</v>
      </c>
      <c r="C45" s="8"/>
      <c r="D45" s="8"/>
      <c r="E45" s="16">
        <f>SUM(E7:E44)</f>
        <v>181314</v>
      </c>
      <c r="F45" s="9"/>
      <c r="G45" s="16">
        <f>SUM(G7:G44)</f>
        <v>207880</v>
      </c>
      <c r="H45" s="8"/>
      <c r="I45" s="8" t="s">
        <v>170</v>
      </c>
      <c r="J45" s="37">
        <f>SUM(E45-G45)</f>
        <v>-26566</v>
      </c>
      <c r="K45" s="8"/>
      <c r="L45" s="8"/>
      <c r="M45" s="8"/>
      <c r="N45" s="19"/>
    </row>
    <row r="46" spans="1:14" outlineLevel="4" x14ac:dyDescent="0.25">
      <c r="A46" s="10"/>
      <c r="B46" s="18"/>
      <c r="C46" s="12"/>
      <c r="D46" s="12"/>
      <c r="E46" s="20"/>
      <c r="F46" s="27"/>
      <c r="G46" s="20"/>
      <c r="H46" s="12"/>
      <c r="I46" s="12"/>
      <c r="J46" s="12"/>
      <c r="K46" s="12"/>
      <c r="L46" s="12"/>
      <c r="M46" s="12"/>
      <c r="N46" s="19"/>
    </row>
    <row r="47" spans="1:14" outlineLevel="4" x14ac:dyDescent="0.25">
      <c r="A47" s="7">
        <v>40</v>
      </c>
      <c r="B47" s="15" t="s">
        <v>24</v>
      </c>
      <c r="C47" s="8"/>
      <c r="D47" s="8"/>
      <c r="E47" s="16">
        <f>'Items 37-40'!I24</f>
        <v>40750</v>
      </c>
      <c r="F47" s="9"/>
      <c r="G47" s="16">
        <f>'Items 37-40'!I26</f>
        <v>0</v>
      </c>
      <c r="H47" s="8"/>
      <c r="I47" s="8" t="s">
        <v>267</v>
      </c>
      <c r="J47" s="8"/>
      <c r="K47" s="8"/>
      <c r="L47" s="8"/>
      <c r="M47" s="8"/>
      <c r="N47" s="19"/>
    </row>
    <row r="48" spans="1:14" outlineLevel="4" x14ac:dyDescent="0.25">
      <c r="A48" s="10"/>
      <c r="B48" s="18"/>
      <c r="C48" s="12"/>
      <c r="D48" s="12"/>
      <c r="E48" s="20"/>
      <c r="F48" s="27"/>
      <c r="G48" s="20"/>
      <c r="H48" s="12"/>
      <c r="I48" s="12"/>
      <c r="J48" s="12"/>
      <c r="K48" s="12"/>
      <c r="L48" s="12"/>
      <c r="M48" s="12"/>
      <c r="N48" s="19"/>
    </row>
    <row r="49" spans="1:14" outlineLevel="3" x14ac:dyDescent="0.25">
      <c r="A49" s="7">
        <v>41</v>
      </c>
      <c r="B49" s="15" t="s">
        <v>25</v>
      </c>
      <c r="C49" s="8"/>
      <c r="D49" s="8"/>
      <c r="E49" s="16">
        <f>E45+E47</f>
        <v>222064</v>
      </c>
      <c r="F49" s="9"/>
      <c r="G49" s="16">
        <f>G45+G47</f>
        <v>207880</v>
      </c>
      <c r="H49" s="8"/>
      <c r="I49" s="8" t="s">
        <v>170</v>
      </c>
      <c r="J49" s="37">
        <f>SUM(E49-G49)</f>
        <v>14184</v>
      </c>
      <c r="K49" s="8"/>
      <c r="L49" s="8"/>
      <c r="M49" s="8"/>
      <c r="N49" s="19"/>
    </row>
    <row r="50" spans="1:14" outlineLevel="3" x14ac:dyDescent="0.25">
      <c r="A50" s="10"/>
      <c r="B50" s="18"/>
      <c r="C50" s="12"/>
      <c r="D50" s="12"/>
      <c r="E50" s="20"/>
      <c r="F50" s="27"/>
      <c r="G50" s="20"/>
      <c r="H50" s="12"/>
      <c r="I50" s="12"/>
      <c r="J50" s="12"/>
      <c r="K50" s="12"/>
      <c r="L50" s="12"/>
      <c r="M50" s="12"/>
      <c r="N50" s="19"/>
    </row>
    <row r="51" spans="1:14" outlineLevel="3" x14ac:dyDescent="0.25">
      <c r="A51" s="7">
        <v>42</v>
      </c>
      <c r="B51" s="15" t="s">
        <v>26</v>
      </c>
      <c r="C51" s="8"/>
      <c r="D51" s="8"/>
      <c r="E51" s="16">
        <v>0</v>
      </c>
      <c r="F51" s="9"/>
      <c r="G51" s="16">
        <v>0</v>
      </c>
      <c r="H51" s="8"/>
      <c r="I51" s="8" t="s">
        <v>229</v>
      </c>
      <c r="J51" s="8"/>
      <c r="K51" s="8"/>
      <c r="L51" s="8"/>
      <c r="M51" s="8"/>
      <c r="N51" s="19"/>
    </row>
    <row r="52" spans="1:14" outlineLevel="3" x14ac:dyDescent="0.25">
      <c r="A52" s="10"/>
      <c r="B52" s="18"/>
      <c r="C52" s="12"/>
      <c r="D52" s="12"/>
      <c r="E52" s="20"/>
      <c r="F52" s="27"/>
      <c r="G52" s="20"/>
      <c r="H52" s="12"/>
      <c r="I52" s="12"/>
      <c r="J52" s="12"/>
      <c r="K52" s="12"/>
      <c r="L52" s="12"/>
      <c r="M52" s="12"/>
      <c r="N52" s="19"/>
    </row>
    <row r="53" spans="1:14" outlineLevel="2" x14ac:dyDescent="0.25">
      <c r="A53" s="7">
        <v>43</v>
      </c>
      <c r="B53" s="15" t="s">
        <v>30</v>
      </c>
      <c r="C53" s="8"/>
      <c r="D53" s="8"/>
      <c r="E53" s="16">
        <f>E49-E51</f>
        <v>222064</v>
      </c>
      <c r="F53" s="9"/>
      <c r="G53" s="16">
        <f>G49+G51</f>
        <v>207880</v>
      </c>
      <c r="H53" s="8"/>
      <c r="I53" s="8"/>
      <c r="J53" s="8"/>
      <c r="K53" s="8"/>
      <c r="L53" s="8"/>
      <c r="M53" s="8"/>
      <c r="N53" s="19"/>
    </row>
    <row r="54" spans="1:14" outlineLevel="2" x14ac:dyDescent="0.25">
      <c r="A54" s="10"/>
      <c r="B54" s="18"/>
      <c r="C54" s="12"/>
      <c r="D54" s="12"/>
      <c r="E54" s="20"/>
      <c r="F54" s="27"/>
      <c r="G54" s="20"/>
      <c r="H54" s="12"/>
      <c r="I54" s="12"/>
      <c r="J54" s="12"/>
      <c r="K54" s="12"/>
      <c r="L54" s="12"/>
      <c r="M54" s="12"/>
      <c r="N54" s="19"/>
    </row>
    <row r="55" spans="1:14" outlineLevel="2" x14ac:dyDescent="0.25">
      <c r="A55" s="7">
        <v>44</v>
      </c>
      <c r="B55" s="15" t="s">
        <v>31</v>
      </c>
      <c r="C55" s="8" t="s">
        <v>206</v>
      </c>
      <c r="D55" s="8"/>
      <c r="E55" s="16"/>
      <c r="F55" s="9"/>
      <c r="G55" s="16">
        <v>12000</v>
      </c>
      <c r="H55" s="8"/>
      <c r="I55" s="8" t="s">
        <v>207</v>
      </c>
      <c r="J55" s="8"/>
      <c r="K55" s="8"/>
      <c r="L55" s="8"/>
      <c r="M55" s="8"/>
      <c r="N55" s="19"/>
    </row>
    <row r="56" spans="1:14" outlineLevel="2" x14ac:dyDescent="0.25">
      <c r="A56" s="10"/>
      <c r="B56" s="18"/>
      <c r="C56" s="12"/>
      <c r="D56" s="12"/>
      <c r="E56" s="20"/>
      <c r="F56" s="27"/>
      <c r="G56" s="20"/>
      <c r="H56" s="12"/>
      <c r="I56" s="12"/>
      <c r="J56" s="12"/>
      <c r="K56" s="12"/>
      <c r="L56" s="12"/>
      <c r="M56" s="12"/>
      <c r="N56" s="19"/>
    </row>
    <row r="57" spans="1:14" outlineLevel="1" x14ac:dyDescent="0.25">
      <c r="A57" s="7">
        <v>45</v>
      </c>
      <c r="B57" s="15" t="s">
        <v>32</v>
      </c>
      <c r="C57" s="8"/>
      <c r="D57" s="8"/>
      <c r="E57" s="16">
        <f>E53-E55</f>
        <v>222064</v>
      </c>
      <c r="F57" s="9"/>
      <c r="G57" s="16">
        <f>G53+G55</f>
        <v>219880</v>
      </c>
      <c r="H57" s="8"/>
      <c r="I57" s="8" t="s">
        <v>170</v>
      </c>
      <c r="J57" s="37">
        <f>E57-G57</f>
        <v>2184</v>
      </c>
      <c r="K57" s="8"/>
      <c r="L57" s="8"/>
      <c r="M57" s="8"/>
      <c r="N57" s="19"/>
    </row>
    <row r="58" spans="1:14" outlineLevel="1" x14ac:dyDescent="0.25">
      <c r="A58" s="22"/>
      <c r="B58" s="18"/>
      <c r="C58" s="19"/>
      <c r="D58" s="19"/>
      <c r="E58" s="20"/>
      <c r="F58" s="21"/>
      <c r="G58" s="20"/>
      <c r="H58" s="19"/>
      <c r="I58" s="19"/>
      <c r="J58" s="19"/>
      <c r="K58" s="19"/>
      <c r="L58" s="19"/>
      <c r="M58" s="19"/>
      <c r="N58" s="19"/>
    </row>
    <row r="59" spans="1:14" outlineLevel="1" x14ac:dyDescent="0.25">
      <c r="A59" s="7">
        <v>46</v>
      </c>
      <c r="B59" s="15" t="s">
        <v>171</v>
      </c>
      <c r="C59" s="8" t="s">
        <v>33</v>
      </c>
      <c r="D59" s="8"/>
      <c r="E59" s="16">
        <v>0</v>
      </c>
      <c r="F59" s="9"/>
      <c r="G59" s="16">
        <v>1000</v>
      </c>
      <c r="H59" s="8"/>
      <c r="I59" s="8" t="s">
        <v>208</v>
      </c>
      <c r="J59" s="8"/>
      <c r="K59" s="8"/>
      <c r="L59" s="8"/>
      <c r="M59" s="8"/>
      <c r="N59" s="19"/>
    </row>
    <row r="60" spans="1:14" outlineLevel="1" x14ac:dyDescent="0.25">
      <c r="A60" s="10"/>
      <c r="B60" s="18"/>
      <c r="C60" s="12"/>
      <c r="D60" s="12"/>
      <c r="E60" s="20"/>
      <c r="F60" s="27"/>
      <c r="G60" s="20"/>
      <c r="H60" s="12"/>
      <c r="I60" s="29"/>
      <c r="J60" s="12"/>
      <c r="K60" s="12"/>
      <c r="L60" s="12"/>
      <c r="M60" s="12"/>
      <c r="N60" s="19"/>
    </row>
    <row r="61" spans="1:14" x14ac:dyDescent="0.25">
      <c r="A61" s="7">
        <v>47</v>
      </c>
      <c r="B61" s="15" t="s">
        <v>34</v>
      </c>
      <c r="C61" s="8"/>
      <c r="D61" s="8"/>
      <c r="E61" s="16">
        <f>E57-E59</f>
        <v>222064</v>
      </c>
      <c r="F61" s="9"/>
      <c r="G61" s="16">
        <f>G57+G59</f>
        <v>220880</v>
      </c>
      <c r="H61" s="38"/>
      <c r="I61" s="39" t="s">
        <v>170</v>
      </c>
      <c r="J61" s="40">
        <f>E61-G61</f>
        <v>1184</v>
      </c>
      <c r="K61" s="38"/>
      <c r="L61" s="38"/>
      <c r="M61" s="40"/>
      <c r="N61" s="19"/>
    </row>
    <row r="62" spans="1:14" x14ac:dyDescent="0.25">
      <c r="A62" s="10"/>
      <c r="C62" s="41"/>
      <c r="E62" s="27"/>
      <c r="F62" s="12"/>
      <c r="G62" s="41"/>
      <c r="H62" s="12"/>
      <c r="I62" s="12"/>
      <c r="J62" s="12"/>
      <c r="K62" s="12"/>
      <c r="L62" s="41"/>
      <c r="M62" s="12"/>
      <c r="N62" s="19"/>
    </row>
    <row r="63" spans="1:14" x14ac:dyDescent="0.25">
      <c r="A63" s="10"/>
      <c r="B63" s="12"/>
      <c r="C63" s="12"/>
      <c r="D63" s="12"/>
      <c r="E63" s="27"/>
      <c r="F63" s="12"/>
      <c r="G63" s="12"/>
      <c r="H63" s="12"/>
      <c r="I63" s="12"/>
      <c r="J63" s="12"/>
      <c r="K63" s="12"/>
      <c r="L63" s="12"/>
      <c r="M63" s="12"/>
      <c r="N63" s="19"/>
    </row>
    <row r="64" spans="1:14" x14ac:dyDescent="0.25">
      <c r="B64" s="29"/>
      <c r="G64" s="12"/>
      <c r="L64" s="12"/>
      <c r="N64" s="6"/>
    </row>
    <row r="65" spans="2:14" x14ac:dyDescent="0.25">
      <c r="B65" s="29"/>
      <c r="G65" s="12"/>
      <c r="L65" s="12"/>
      <c r="N65" s="6"/>
    </row>
    <row r="66" spans="2:14" x14ac:dyDescent="0.25">
      <c r="B66" s="29"/>
      <c r="G66" s="12"/>
      <c r="N66" s="6"/>
    </row>
    <row r="67" spans="2:14" x14ac:dyDescent="0.25">
      <c r="B67" s="29"/>
      <c r="G67" s="12"/>
    </row>
    <row r="68" spans="2:14" x14ac:dyDescent="0.25">
      <c r="B68" s="29"/>
    </row>
  </sheetData>
  <pageMargins left="0.25" right="0.25" top="0.25" bottom="0.2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topLeftCell="A8" workbookViewId="0">
      <selection activeCell="G23" sqref="G23"/>
    </sheetView>
  </sheetViews>
  <sheetFormatPr defaultRowHeight="15" x14ac:dyDescent="0.25"/>
  <cols>
    <col min="4" max="4" width="13.5703125" customWidth="1"/>
    <col min="6" max="6" width="10.140625" customWidth="1"/>
    <col min="8" max="8" width="4.28515625" customWidth="1"/>
  </cols>
  <sheetData>
    <row r="2" spans="1:9" x14ac:dyDescent="0.25">
      <c r="A2" t="s">
        <v>60</v>
      </c>
    </row>
    <row r="3" spans="1:9" x14ac:dyDescent="0.25">
      <c r="G3" t="s">
        <v>56</v>
      </c>
      <c r="I3" t="s">
        <v>57</v>
      </c>
    </row>
    <row r="4" spans="1:9" x14ac:dyDescent="0.25">
      <c r="B4" t="s">
        <v>53</v>
      </c>
    </row>
    <row r="5" spans="1:9" x14ac:dyDescent="0.25">
      <c r="C5" t="s">
        <v>55</v>
      </c>
      <c r="G5">
        <v>8000</v>
      </c>
    </row>
    <row r="6" spans="1:9" x14ac:dyDescent="0.25">
      <c r="C6" t="s">
        <v>184</v>
      </c>
      <c r="G6">
        <v>2000</v>
      </c>
      <c r="I6">
        <f>SUM(G5:G6)</f>
        <v>10000</v>
      </c>
    </row>
    <row r="8" spans="1:9" x14ac:dyDescent="0.25">
      <c r="B8" t="s">
        <v>54</v>
      </c>
    </row>
    <row r="9" spans="1:9" x14ac:dyDescent="0.25">
      <c r="C9" t="s">
        <v>59</v>
      </c>
      <c r="G9">
        <v>8000</v>
      </c>
      <c r="I9">
        <f>G9</f>
        <v>8000</v>
      </c>
    </row>
    <row r="11" spans="1:9" x14ac:dyDescent="0.25">
      <c r="A11" t="s">
        <v>61</v>
      </c>
    </row>
    <row r="13" spans="1:9" x14ac:dyDescent="0.25">
      <c r="B13" t="s">
        <v>53</v>
      </c>
      <c r="C13" t="s">
        <v>58</v>
      </c>
      <c r="G13">
        <v>500</v>
      </c>
      <c r="I13">
        <f>G13</f>
        <v>500</v>
      </c>
    </row>
    <row r="15" spans="1:9" x14ac:dyDescent="0.25">
      <c r="B15" t="s">
        <v>54</v>
      </c>
    </row>
    <row r="16" spans="1:9" x14ac:dyDescent="0.25">
      <c r="C16" t="s">
        <v>187</v>
      </c>
      <c r="G16">
        <v>200</v>
      </c>
    </row>
    <row r="17" spans="1:9" x14ac:dyDescent="0.25">
      <c r="C17" t="s">
        <v>186</v>
      </c>
      <c r="G17">
        <v>500</v>
      </c>
    </row>
    <row r="18" spans="1:9" x14ac:dyDescent="0.25">
      <c r="C18" t="s">
        <v>185</v>
      </c>
      <c r="G18">
        <v>400</v>
      </c>
    </row>
    <row r="19" spans="1:9" x14ac:dyDescent="0.25">
      <c r="C19" t="s">
        <v>221</v>
      </c>
      <c r="G19">
        <v>1500</v>
      </c>
    </row>
    <row r="20" spans="1:9" x14ac:dyDescent="0.25">
      <c r="C20" t="s">
        <v>224</v>
      </c>
      <c r="G20">
        <v>105</v>
      </c>
    </row>
    <row r="21" spans="1:9" x14ac:dyDescent="0.25">
      <c r="C21" t="s">
        <v>188</v>
      </c>
      <c r="G21">
        <v>1000</v>
      </c>
    </row>
    <row r="22" spans="1:9" x14ac:dyDescent="0.25">
      <c r="C22" t="s">
        <v>222</v>
      </c>
      <c r="G22">
        <v>370</v>
      </c>
    </row>
    <row r="23" spans="1:9" x14ac:dyDescent="0.25">
      <c r="C23" t="s">
        <v>223</v>
      </c>
      <c r="G23">
        <v>425</v>
      </c>
      <c r="I23">
        <f>SUM(G16:G23)</f>
        <v>4500</v>
      </c>
    </row>
    <row r="25" spans="1:9" x14ac:dyDescent="0.25">
      <c r="A25" t="s">
        <v>62</v>
      </c>
    </row>
    <row r="27" spans="1:9" x14ac:dyDescent="0.25">
      <c r="B27" t="s">
        <v>53</v>
      </c>
      <c r="C27" t="s">
        <v>66</v>
      </c>
      <c r="G27">
        <v>100</v>
      </c>
      <c r="I27">
        <f>SUM(G27)</f>
        <v>100</v>
      </c>
    </row>
    <row r="29" spans="1:9" x14ac:dyDescent="0.25">
      <c r="B29" t="s">
        <v>54</v>
      </c>
    </row>
    <row r="30" spans="1:9" x14ac:dyDescent="0.25">
      <c r="C30" t="s">
        <v>67</v>
      </c>
      <c r="G30">
        <v>200</v>
      </c>
    </row>
    <row r="31" spans="1:9" x14ac:dyDescent="0.25">
      <c r="C31" t="s">
        <v>183</v>
      </c>
      <c r="G31">
        <v>300</v>
      </c>
    </row>
    <row r="32" spans="1:9" x14ac:dyDescent="0.25">
      <c r="C32" t="s">
        <v>189</v>
      </c>
      <c r="G32">
        <v>365</v>
      </c>
      <c r="I32">
        <f>SUM(G30:G32)</f>
        <v>865</v>
      </c>
    </row>
    <row r="34" spans="1:9" x14ac:dyDescent="0.25">
      <c r="A34" t="s">
        <v>68</v>
      </c>
    </row>
    <row r="36" spans="1:9" x14ac:dyDescent="0.25">
      <c r="B36" t="s">
        <v>53</v>
      </c>
      <c r="G36">
        <v>0</v>
      </c>
      <c r="I36">
        <f>+G36</f>
        <v>0</v>
      </c>
    </row>
    <row r="38" spans="1:9" x14ac:dyDescent="0.25">
      <c r="B38" t="s">
        <v>54</v>
      </c>
      <c r="G38">
        <v>100</v>
      </c>
      <c r="I38">
        <f>+G38</f>
        <v>100</v>
      </c>
    </row>
    <row r="40" spans="1:9" x14ac:dyDescent="0.25">
      <c r="A40" t="s">
        <v>70</v>
      </c>
    </row>
    <row r="42" spans="1:9" x14ac:dyDescent="0.25">
      <c r="B42" t="s">
        <v>53</v>
      </c>
      <c r="G42">
        <v>0</v>
      </c>
      <c r="I42">
        <f>G42</f>
        <v>0</v>
      </c>
    </row>
    <row r="44" spans="1:9" x14ac:dyDescent="0.25">
      <c r="B44" t="s">
        <v>54</v>
      </c>
      <c r="C44" t="s">
        <v>220</v>
      </c>
      <c r="G44">
        <v>370</v>
      </c>
    </row>
    <row r="45" spans="1:9" x14ac:dyDescent="0.25">
      <c r="C45" t="s">
        <v>71</v>
      </c>
      <c r="G45">
        <v>500</v>
      </c>
    </row>
    <row r="46" spans="1:9" x14ac:dyDescent="0.25">
      <c r="C46" t="s">
        <v>72</v>
      </c>
      <c r="G46">
        <v>200</v>
      </c>
      <c r="I46">
        <f>SUM(G44:G46)</f>
        <v>1070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15" workbookViewId="0">
      <selection activeCell="G32" sqref="G32"/>
    </sheetView>
  </sheetViews>
  <sheetFormatPr defaultRowHeight="15" x14ac:dyDescent="0.25"/>
  <sheetData>
    <row r="1" spans="1:9" x14ac:dyDescent="0.25">
      <c r="A1" t="s">
        <v>73</v>
      </c>
    </row>
    <row r="3" spans="1:9" x14ac:dyDescent="0.25">
      <c r="B3" t="s">
        <v>53</v>
      </c>
    </row>
    <row r="4" spans="1:9" x14ac:dyDescent="0.25">
      <c r="C4" t="s">
        <v>74</v>
      </c>
      <c r="G4">
        <v>33000</v>
      </c>
      <c r="I4">
        <f>+G4</f>
        <v>33000</v>
      </c>
    </row>
    <row r="7" spans="1:9" x14ac:dyDescent="0.25">
      <c r="B7" t="s">
        <v>54</v>
      </c>
    </row>
    <row r="8" spans="1:9" x14ac:dyDescent="0.25">
      <c r="C8" t="s">
        <v>75</v>
      </c>
      <c r="G8">
        <v>27000</v>
      </c>
    </row>
    <row r="9" spans="1:9" x14ac:dyDescent="0.25">
      <c r="C9" t="s">
        <v>76</v>
      </c>
      <c r="G9">
        <v>1150</v>
      </c>
    </row>
    <row r="10" spans="1:9" x14ac:dyDescent="0.25">
      <c r="C10" t="s">
        <v>72</v>
      </c>
      <c r="G10">
        <v>500</v>
      </c>
      <c r="I10">
        <f>SUM(G8:G10)</f>
        <v>28650</v>
      </c>
    </row>
    <row r="12" spans="1:9" x14ac:dyDescent="0.25">
      <c r="A12" t="s">
        <v>77</v>
      </c>
    </row>
    <row r="14" spans="1:9" x14ac:dyDescent="0.25">
      <c r="B14" t="s">
        <v>53</v>
      </c>
      <c r="G14">
        <v>0</v>
      </c>
      <c r="I14">
        <f>G14</f>
        <v>0</v>
      </c>
    </row>
    <row r="16" spans="1:9" x14ac:dyDescent="0.25">
      <c r="B16" t="s">
        <v>54</v>
      </c>
    </row>
    <row r="17" spans="1:9" x14ac:dyDescent="0.25">
      <c r="C17" t="s">
        <v>78</v>
      </c>
      <c r="G17">
        <v>2000</v>
      </c>
      <c r="I17">
        <f>G17</f>
        <v>2000</v>
      </c>
    </row>
    <row r="19" spans="1:9" x14ac:dyDescent="0.25">
      <c r="A19" s="3" t="s">
        <v>79</v>
      </c>
    </row>
    <row r="21" spans="1:9" x14ac:dyDescent="0.25">
      <c r="B21" t="s">
        <v>53</v>
      </c>
    </row>
    <row r="22" spans="1:9" x14ac:dyDescent="0.25">
      <c r="C22" t="s">
        <v>191</v>
      </c>
      <c r="G22">
        <v>625</v>
      </c>
      <c r="I22">
        <f>G22</f>
        <v>625</v>
      </c>
    </row>
    <row r="24" spans="1:9" x14ac:dyDescent="0.25">
      <c r="B24" t="s">
        <v>54</v>
      </c>
    </row>
    <row r="25" spans="1:9" x14ac:dyDescent="0.25">
      <c r="C25" t="s">
        <v>192</v>
      </c>
      <c r="G25">
        <v>1040</v>
      </c>
    </row>
    <row r="26" spans="1:9" x14ac:dyDescent="0.25">
      <c r="C26" t="s">
        <v>178</v>
      </c>
      <c r="G26">
        <v>2400</v>
      </c>
    </row>
    <row r="27" spans="1:9" x14ac:dyDescent="0.25">
      <c r="C27" t="s">
        <v>180</v>
      </c>
      <c r="G27">
        <v>800</v>
      </c>
    </row>
    <row r="28" spans="1:9" x14ac:dyDescent="0.25">
      <c r="C28" t="s">
        <v>80</v>
      </c>
      <c r="G28">
        <v>700</v>
      </c>
    </row>
    <row r="29" spans="1:9" x14ac:dyDescent="0.25">
      <c r="C29" t="s">
        <v>157</v>
      </c>
      <c r="G29">
        <v>25</v>
      </c>
    </row>
    <row r="30" spans="1:9" x14ac:dyDescent="0.25">
      <c r="C30" t="s">
        <v>81</v>
      </c>
      <c r="G30">
        <v>200</v>
      </c>
    </row>
    <row r="31" spans="1:9" x14ac:dyDescent="0.25">
      <c r="C31" t="s">
        <v>179</v>
      </c>
      <c r="G31">
        <v>700</v>
      </c>
      <c r="I31">
        <f>SUM(G25:G31)</f>
        <v>5865</v>
      </c>
    </row>
    <row r="33" spans="1:9" x14ac:dyDescent="0.25">
      <c r="A33" t="s">
        <v>193</v>
      </c>
    </row>
    <row r="35" spans="1:9" x14ac:dyDescent="0.25">
      <c r="B35" t="s">
        <v>53</v>
      </c>
      <c r="G35">
        <v>0</v>
      </c>
      <c r="I35">
        <f>G35</f>
        <v>0</v>
      </c>
    </row>
    <row r="37" spans="1:9" x14ac:dyDescent="0.25">
      <c r="B37" t="s">
        <v>54</v>
      </c>
    </row>
    <row r="38" spans="1:9" x14ac:dyDescent="0.25">
      <c r="C38" t="s">
        <v>194</v>
      </c>
      <c r="G38">
        <v>300</v>
      </c>
    </row>
    <row r="39" spans="1:9" x14ac:dyDescent="0.25">
      <c r="C39" t="s">
        <v>233</v>
      </c>
      <c r="G39">
        <v>200</v>
      </c>
    </row>
    <row r="40" spans="1:9" x14ac:dyDescent="0.25">
      <c r="C40" t="s">
        <v>234</v>
      </c>
      <c r="G40">
        <v>200</v>
      </c>
      <c r="I40">
        <f>SUM(G38:G40)</f>
        <v>700</v>
      </c>
    </row>
    <row r="42" spans="1:9" x14ac:dyDescent="0.25">
      <c r="A42" t="s">
        <v>82</v>
      </c>
    </row>
    <row r="44" spans="1:9" x14ac:dyDescent="0.25">
      <c r="B44" t="s">
        <v>53</v>
      </c>
      <c r="C44" t="s">
        <v>83</v>
      </c>
      <c r="G44">
        <v>1200</v>
      </c>
      <c r="I44">
        <f>G44</f>
        <v>1200</v>
      </c>
    </row>
    <row r="46" spans="1:9" x14ac:dyDescent="0.25">
      <c r="B46" t="s">
        <v>54</v>
      </c>
      <c r="C46" t="s">
        <v>231</v>
      </c>
      <c r="G46">
        <v>2600</v>
      </c>
    </row>
    <row r="47" spans="1:9" x14ac:dyDescent="0.25">
      <c r="C47" t="s">
        <v>72</v>
      </c>
      <c r="G47">
        <v>500</v>
      </c>
      <c r="I47">
        <f>SUM(G46:G47)</f>
        <v>3100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17" workbookViewId="0">
      <selection activeCell="O46" sqref="O46"/>
    </sheetView>
  </sheetViews>
  <sheetFormatPr defaultRowHeight="15" x14ac:dyDescent="0.25"/>
  <sheetData>
    <row r="1" spans="1:9" x14ac:dyDescent="0.25">
      <c r="A1" t="s">
        <v>85</v>
      </c>
    </row>
    <row r="3" spans="1:9" x14ac:dyDescent="0.25">
      <c r="B3" t="s">
        <v>53</v>
      </c>
      <c r="C3" t="s">
        <v>86</v>
      </c>
      <c r="G3">
        <v>300</v>
      </c>
      <c r="I3">
        <f>+G3</f>
        <v>300</v>
      </c>
    </row>
    <row r="5" spans="1:9" x14ac:dyDescent="0.25">
      <c r="B5" t="s">
        <v>54</v>
      </c>
      <c r="C5" t="s">
        <v>158</v>
      </c>
      <c r="G5">
        <v>450</v>
      </c>
    </row>
    <row r="6" spans="1:9" x14ac:dyDescent="0.25">
      <c r="C6" t="s">
        <v>89</v>
      </c>
      <c r="G6">
        <v>375</v>
      </c>
    </row>
    <row r="7" spans="1:9" x14ac:dyDescent="0.25">
      <c r="C7" t="s">
        <v>87</v>
      </c>
      <c r="G7">
        <v>150</v>
      </c>
    </row>
    <row r="8" spans="1:9" x14ac:dyDescent="0.25">
      <c r="C8" t="s">
        <v>181</v>
      </c>
      <c r="G8">
        <v>0</v>
      </c>
    </row>
    <row r="9" spans="1:9" x14ac:dyDescent="0.25">
      <c r="C9" t="s">
        <v>71</v>
      </c>
      <c r="G9">
        <v>100</v>
      </c>
    </row>
    <row r="10" spans="1:9" x14ac:dyDescent="0.25">
      <c r="C10" t="s">
        <v>88</v>
      </c>
      <c r="G10">
        <v>125</v>
      </c>
    </row>
    <row r="11" spans="1:9" x14ac:dyDescent="0.25">
      <c r="C11" t="s">
        <v>72</v>
      </c>
      <c r="G11">
        <v>240</v>
      </c>
      <c r="I11">
        <f>SUM(G5:G11)</f>
        <v>1440</v>
      </c>
    </row>
    <row r="13" spans="1:9" x14ac:dyDescent="0.25">
      <c r="A13" t="s">
        <v>90</v>
      </c>
    </row>
    <row r="14" spans="1:9" ht="7.5" customHeight="1" x14ac:dyDescent="0.25"/>
    <row r="15" spans="1:9" x14ac:dyDescent="0.25">
      <c r="B15" t="s">
        <v>53</v>
      </c>
      <c r="C15" t="s">
        <v>91</v>
      </c>
      <c r="G15">
        <v>175</v>
      </c>
    </row>
    <row r="16" spans="1:9" x14ac:dyDescent="0.25">
      <c r="C16" t="s">
        <v>92</v>
      </c>
      <c r="G16">
        <v>2500</v>
      </c>
      <c r="I16">
        <f>SUM(G15:G16)</f>
        <v>2675</v>
      </c>
    </row>
    <row r="18" spans="1:9" x14ac:dyDescent="0.25">
      <c r="B18" t="s">
        <v>54</v>
      </c>
      <c r="C18" t="s">
        <v>93</v>
      </c>
      <c r="G18">
        <v>1100</v>
      </c>
    </row>
    <row r="19" spans="1:9" x14ac:dyDescent="0.25">
      <c r="C19" t="s">
        <v>226</v>
      </c>
      <c r="G19">
        <v>150</v>
      </c>
      <c r="I19">
        <f>SUM(G18:G19)</f>
        <v>1250</v>
      </c>
    </row>
    <row r="20" spans="1:9" ht="7.5" customHeight="1" x14ac:dyDescent="0.25"/>
    <row r="21" spans="1:9" x14ac:dyDescent="0.25">
      <c r="A21" t="s">
        <v>95</v>
      </c>
    </row>
    <row r="23" spans="1:9" x14ac:dyDescent="0.25">
      <c r="B23" t="s">
        <v>53</v>
      </c>
      <c r="C23" t="s">
        <v>250</v>
      </c>
      <c r="G23">
        <v>8700</v>
      </c>
      <c r="I23">
        <f>G23</f>
        <v>8700</v>
      </c>
    </row>
    <row r="25" spans="1:9" x14ac:dyDescent="0.25">
      <c r="B25" t="s">
        <v>54</v>
      </c>
      <c r="C25" t="s">
        <v>235</v>
      </c>
      <c r="G25">
        <v>4500</v>
      </c>
    </row>
    <row r="26" spans="1:9" x14ac:dyDescent="0.25">
      <c r="C26" t="s">
        <v>251</v>
      </c>
      <c r="G26">
        <v>1500</v>
      </c>
    </row>
    <row r="27" spans="1:9" x14ac:dyDescent="0.25">
      <c r="C27" t="s">
        <v>252</v>
      </c>
      <c r="G27">
        <v>1500</v>
      </c>
    </row>
    <row r="28" spans="1:9" x14ac:dyDescent="0.25">
      <c r="C28" t="s">
        <v>182</v>
      </c>
      <c r="G28">
        <v>700</v>
      </c>
      <c r="I28">
        <f>SUM(G25:G28)</f>
        <v>8200</v>
      </c>
    </row>
    <row r="29" spans="1:9" ht="7.5" customHeight="1" x14ac:dyDescent="0.25"/>
    <row r="30" spans="1:9" x14ac:dyDescent="0.25">
      <c r="A30" t="s">
        <v>96</v>
      </c>
    </row>
    <row r="32" spans="1:9" x14ac:dyDescent="0.25">
      <c r="B32" t="s">
        <v>53</v>
      </c>
      <c r="G32">
        <v>0</v>
      </c>
      <c r="I32">
        <f>G32</f>
        <v>0</v>
      </c>
    </row>
    <row r="34" spans="1:9" x14ac:dyDescent="0.25">
      <c r="B34" t="s">
        <v>54</v>
      </c>
      <c r="G34">
        <v>500</v>
      </c>
      <c r="I34">
        <f>G34</f>
        <v>500</v>
      </c>
    </row>
    <row r="35" spans="1:9" ht="7.5" customHeight="1" x14ac:dyDescent="0.25"/>
    <row r="36" spans="1:9" x14ac:dyDescent="0.25">
      <c r="A36" t="s">
        <v>97</v>
      </c>
    </row>
    <row r="37" spans="1:9" ht="8.25" customHeight="1" x14ac:dyDescent="0.25"/>
    <row r="38" spans="1:9" x14ac:dyDescent="0.25">
      <c r="B38" t="s">
        <v>53</v>
      </c>
      <c r="C38" t="s">
        <v>216</v>
      </c>
      <c r="G38">
        <v>20000</v>
      </c>
      <c r="I38">
        <f>SUM(G38)</f>
        <v>20000</v>
      </c>
    </row>
    <row r="40" spans="1:9" x14ac:dyDescent="0.25">
      <c r="B40" t="s">
        <v>54</v>
      </c>
      <c r="C40" t="s">
        <v>84</v>
      </c>
      <c r="G40">
        <v>800</v>
      </c>
    </row>
    <row r="41" spans="1:9" x14ac:dyDescent="0.25">
      <c r="C41" t="s">
        <v>173</v>
      </c>
      <c r="G41">
        <v>750</v>
      </c>
    </row>
    <row r="42" spans="1:9" x14ac:dyDescent="0.25">
      <c r="C42" t="s">
        <v>238</v>
      </c>
      <c r="G42">
        <v>350</v>
      </c>
    </row>
    <row r="43" spans="1:9" x14ac:dyDescent="0.25">
      <c r="C43" t="s">
        <v>174</v>
      </c>
      <c r="G43">
        <v>970</v>
      </c>
    </row>
    <row r="44" spans="1:9" x14ac:dyDescent="0.25">
      <c r="C44" t="s">
        <v>176</v>
      </c>
      <c r="G44">
        <v>12000</v>
      </c>
    </row>
    <row r="45" spans="1:9" x14ac:dyDescent="0.25">
      <c r="C45" t="s">
        <v>239</v>
      </c>
      <c r="G45">
        <v>2000</v>
      </c>
    </row>
    <row r="46" spans="1:9" x14ac:dyDescent="0.25">
      <c r="C46" t="s">
        <v>175</v>
      </c>
      <c r="G46">
        <v>200</v>
      </c>
    </row>
    <row r="47" spans="1:9" x14ac:dyDescent="0.25">
      <c r="C47" t="s">
        <v>236</v>
      </c>
      <c r="G47">
        <v>200</v>
      </c>
    </row>
    <row r="48" spans="1:9" x14ac:dyDescent="0.25">
      <c r="C48" t="s">
        <v>237</v>
      </c>
      <c r="G48">
        <v>450</v>
      </c>
    </row>
    <row r="49" spans="3:9" x14ac:dyDescent="0.25">
      <c r="C49" t="s">
        <v>72</v>
      </c>
      <c r="G49">
        <v>300</v>
      </c>
      <c r="I49">
        <f>SUM(G40:G49)</f>
        <v>18020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opLeftCell="A6" workbookViewId="0">
      <selection activeCell="G47" sqref="G47"/>
    </sheetView>
  </sheetViews>
  <sheetFormatPr defaultRowHeight="15" x14ac:dyDescent="0.25"/>
  <sheetData>
    <row r="1" spans="1:9" x14ac:dyDescent="0.25">
      <c r="A1" t="s">
        <v>98</v>
      </c>
    </row>
    <row r="3" spans="1:9" x14ac:dyDescent="0.25">
      <c r="B3" t="s">
        <v>53</v>
      </c>
    </row>
    <row r="4" spans="1:9" x14ac:dyDescent="0.25">
      <c r="C4" t="s">
        <v>99</v>
      </c>
      <c r="G4">
        <v>1000</v>
      </c>
      <c r="I4">
        <f>G4</f>
        <v>1000</v>
      </c>
    </row>
    <row r="6" spans="1:9" x14ac:dyDescent="0.25">
      <c r="B6" t="s">
        <v>54</v>
      </c>
    </row>
    <row r="7" spans="1:9" x14ac:dyDescent="0.25">
      <c r="C7" t="s">
        <v>196</v>
      </c>
      <c r="G7">
        <v>600</v>
      </c>
    </row>
    <row r="8" spans="1:9" x14ac:dyDescent="0.25">
      <c r="C8" t="s">
        <v>100</v>
      </c>
      <c r="G8">
        <v>600</v>
      </c>
      <c r="I8">
        <f>SUM(G7:G8)</f>
        <v>1200</v>
      </c>
    </row>
    <row r="10" spans="1:9" x14ac:dyDescent="0.25">
      <c r="A10" t="s">
        <v>101</v>
      </c>
    </row>
    <row r="12" spans="1:9" x14ac:dyDescent="0.25">
      <c r="B12" t="s">
        <v>53</v>
      </c>
      <c r="G12">
        <v>0</v>
      </c>
      <c r="I12">
        <f>G12</f>
        <v>0</v>
      </c>
    </row>
    <row r="14" spans="1:9" x14ac:dyDescent="0.25">
      <c r="B14" t="s">
        <v>102</v>
      </c>
    </row>
    <row r="15" spans="1:9" x14ac:dyDescent="0.25">
      <c r="C15" t="s">
        <v>103</v>
      </c>
    </row>
    <row r="16" spans="1:9" x14ac:dyDescent="0.25">
      <c r="C16" t="s">
        <v>104</v>
      </c>
    </row>
    <row r="17" spans="1:9" x14ac:dyDescent="0.25">
      <c r="C17" t="s">
        <v>72</v>
      </c>
      <c r="I17">
        <v>16000</v>
      </c>
    </row>
    <row r="19" spans="1:9" x14ac:dyDescent="0.25">
      <c r="A19" t="s">
        <v>105</v>
      </c>
    </row>
    <row r="21" spans="1:9" x14ac:dyDescent="0.25">
      <c r="B21" t="s">
        <v>53</v>
      </c>
    </row>
    <row r="22" spans="1:9" x14ac:dyDescent="0.25">
      <c r="C22" t="s">
        <v>107</v>
      </c>
      <c r="G22">
        <v>500</v>
      </c>
      <c r="I22">
        <f>G22</f>
        <v>500</v>
      </c>
    </row>
    <row r="24" spans="1:9" x14ac:dyDescent="0.25">
      <c r="B24" t="s">
        <v>102</v>
      </c>
    </row>
    <row r="25" spans="1:9" x14ac:dyDescent="0.25">
      <c r="C25" t="s">
        <v>106</v>
      </c>
      <c r="G25">
        <v>1500</v>
      </c>
      <c r="I25">
        <f>+G25</f>
        <v>1500</v>
      </c>
    </row>
    <row r="27" spans="1:9" x14ac:dyDescent="0.25">
      <c r="A27" t="s">
        <v>108</v>
      </c>
    </row>
    <row r="29" spans="1:9" x14ac:dyDescent="0.25">
      <c r="B29" t="s">
        <v>53</v>
      </c>
    </row>
    <row r="30" spans="1:9" x14ac:dyDescent="0.25">
      <c r="C30" t="s">
        <v>109</v>
      </c>
      <c r="G30">
        <v>1125</v>
      </c>
      <c r="I30">
        <f>+G30</f>
        <v>1125</v>
      </c>
    </row>
    <row r="32" spans="1:9" x14ac:dyDescent="0.25">
      <c r="B32" t="s">
        <v>110</v>
      </c>
    </row>
    <row r="33" spans="1:9" x14ac:dyDescent="0.25">
      <c r="C33" t="s">
        <v>111</v>
      </c>
      <c r="G33">
        <v>1125</v>
      </c>
      <c r="I33">
        <f>G33</f>
        <v>1125</v>
      </c>
    </row>
    <row r="35" spans="1:9" x14ac:dyDescent="0.25">
      <c r="A35" t="s">
        <v>112</v>
      </c>
    </row>
    <row r="37" spans="1:9" x14ac:dyDescent="0.25">
      <c r="B37" t="s">
        <v>53</v>
      </c>
      <c r="G37">
        <v>0</v>
      </c>
      <c r="I37">
        <f>+G37</f>
        <v>0</v>
      </c>
    </row>
    <row r="39" spans="1:9" x14ac:dyDescent="0.25">
      <c r="B39" t="s">
        <v>54</v>
      </c>
    </row>
    <row r="40" spans="1:9" x14ac:dyDescent="0.25">
      <c r="C40" t="s">
        <v>113</v>
      </c>
      <c r="G40">
        <v>800</v>
      </c>
      <c r="I40">
        <f>+G40</f>
        <v>800</v>
      </c>
    </row>
    <row r="42" spans="1:9" x14ac:dyDescent="0.25">
      <c r="A42" t="s">
        <v>114</v>
      </c>
    </row>
    <row r="44" spans="1:9" x14ac:dyDescent="0.25">
      <c r="B44" t="s">
        <v>53</v>
      </c>
      <c r="C44" t="s">
        <v>115</v>
      </c>
      <c r="G44">
        <v>18474</v>
      </c>
      <c r="I44">
        <f>+G44</f>
        <v>18474</v>
      </c>
    </row>
    <row r="46" spans="1:9" x14ac:dyDescent="0.25">
      <c r="B46" t="s">
        <v>54</v>
      </c>
      <c r="C46" t="s">
        <v>116</v>
      </c>
      <c r="G46">
        <v>16750</v>
      </c>
      <c r="I46">
        <f>+G46</f>
        <v>16750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G18" sqref="G18"/>
    </sheetView>
  </sheetViews>
  <sheetFormatPr defaultRowHeight="15" x14ac:dyDescent="0.25"/>
  <sheetData>
    <row r="1" spans="1:9" x14ac:dyDescent="0.25">
      <c r="A1" t="s">
        <v>117</v>
      </c>
    </row>
    <row r="3" spans="1:9" x14ac:dyDescent="0.25">
      <c r="B3" t="s">
        <v>53</v>
      </c>
      <c r="G3">
        <v>0</v>
      </c>
      <c r="I3">
        <f>+G3</f>
        <v>0</v>
      </c>
    </row>
    <row r="5" spans="1:9" x14ac:dyDescent="0.25">
      <c r="B5" t="s">
        <v>54</v>
      </c>
      <c r="C5" t="s">
        <v>72</v>
      </c>
      <c r="G5">
        <v>200</v>
      </c>
    </row>
    <row r="6" spans="1:9" x14ac:dyDescent="0.25">
      <c r="C6" t="s">
        <v>230</v>
      </c>
      <c r="G6">
        <v>300</v>
      </c>
      <c r="I6">
        <f>SUM(G5:G6)</f>
        <v>500</v>
      </c>
    </row>
    <row r="8" spans="1:9" x14ac:dyDescent="0.25">
      <c r="A8" t="s">
        <v>118</v>
      </c>
    </row>
    <row r="10" spans="1:9" x14ac:dyDescent="0.25">
      <c r="B10" t="s">
        <v>53</v>
      </c>
    </row>
    <row r="11" spans="1:9" x14ac:dyDescent="0.25">
      <c r="C11" t="s">
        <v>256</v>
      </c>
      <c r="G11">
        <v>12000</v>
      </c>
    </row>
    <row r="12" spans="1:9" x14ac:dyDescent="0.25">
      <c r="C12" t="s">
        <v>257</v>
      </c>
      <c r="G12">
        <v>4000</v>
      </c>
      <c r="I12">
        <f>SUM(G11:G12)</f>
        <v>16000</v>
      </c>
    </row>
    <row r="14" spans="1:9" x14ac:dyDescent="0.25">
      <c r="B14" t="s">
        <v>102</v>
      </c>
    </row>
    <row r="15" spans="1:9" x14ac:dyDescent="0.25">
      <c r="C15" t="s">
        <v>199</v>
      </c>
      <c r="G15">
        <v>2200</v>
      </c>
    </row>
    <row r="16" spans="1:9" x14ac:dyDescent="0.25">
      <c r="C16" t="s">
        <v>198</v>
      </c>
      <c r="G16">
        <v>1750</v>
      </c>
    </row>
    <row r="17" spans="1:9" x14ac:dyDescent="0.25">
      <c r="C17" t="s">
        <v>119</v>
      </c>
      <c r="G17">
        <v>3000</v>
      </c>
    </row>
    <row r="18" spans="1:9" x14ac:dyDescent="0.25">
      <c r="C18" t="s">
        <v>72</v>
      </c>
      <c r="G18">
        <v>700</v>
      </c>
      <c r="I18">
        <f>SUM(G15:G18)</f>
        <v>7650</v>
      </c>
    </row>
    <row r="20" spans="1:9" x14ac:dyDescent="0.25">
      <c r="A20" t="s">
        <v>120</v>
      </c>
    </row>
    <row r="22" spans="1:9" x14ac:dyDescent="0.25">
      <c r="B22" t="s">
        <v>53</v>
      </c>
    </row>
    <row r="23" spans="1:9" x14ac:dyDescent="0.25">
      <c r="C23" t="s">
        <v>125</v>
      </c>
      <c r="G23">
        <v>0</v>
      </c>
      <c r="I23">
        <v>0</v>
      </c>
    </row>
    <row r="25" spans="1:9" x14ac:dyDescent="0.25">
      <c r="B25" t="s">
        <v>102</v>
      </c>
    </row>
    <row r="26" spans="1:9" x14ac:dyDescent="0.25">
      <c r="C26" t="s">
        <v>169</v>
      </c>
      <c r="G26">
        <v>1600</v>
      </c>
    </row>
    <row r="27" spans="1:9" x14ac:dyDescent="0.25">
      <c r="C27" t="s">
        <v>172</v>
      </c>
      <c r="G27">
        <v>3800</v>
      </c>
    </row>
    <row r="28" spans="1:9" x14ac:dyDescent="0.25">
      <c r="C28" t="s">
        <v>167</v>
      </c>
      <c r="G28">
        <v>520</v>
      </c>
    </row>
    <row r="29" spans="1:9" x14ac:dyDescent="0.25">
      <c r="C29" t="s">
        <v>166</v>
      </c>
      <c r="G29">
        <v>500</v>
      </c>
    </row>
    <row r="30" spans="1:9" x14ac:dyDescent="0.25">
      <c r="C30" t="s">
        <v>168</v>
      </c>
      <c r="G30">
        <v>1000</v>
      </c>
      <c r="I30">
        <f>SUM(G26:G30)</f>
        <v>7420</v>
      </c>
    </row>
    <row r="31" spans="1:9" x14ac:dyDescent="0.25">
      <c r="A31" t="s">
        <v>121</v>
      </c>
    </row>
    <row r="33" spans="1:9" x14ac:dyDescent="0.25">
      <c r="B33" t="s">
        <v>53</v>
      </c>
      <c r="I33">
        <v>0</v>
      </c>
    </row>
    <row r="35" spans="1:9" x14ac:dyDescent="0.25">
      <c r="B35" t="s">
        <v>102</v>
      </c>
    </row>
    <row r="36" spans="1:9" x14ac:dyDescent="0.25">
      <c r="C36" t="s">
        <v>122</v>
      </c>
      <c r="G36">
        <v>200</v>
      </c>
      <c r="I36">
        <f>G36</f>
        <v>200</v>
      </c>
    </row>
    <row r="38" spans="1:9" x14ac:dyDescent="0.25">
      <c r="A38" t="s">
        <v>123</v>
      </c>
    </row>
    <row r="40" spans="1:9" x14ac:dyDescent="0.25">
      <c r="B40" t="s">
        <v>53</v>
      </c>
      <c r="G40">
        <v>0</v>
      </c>
      <c r="I40">
        <f>G40</f>
        <v>0</v>
      </c>
    </row>
    <row r="42" spans="1:9" x14ac:dyDescent="0.25">
      <c r="B42" t="s">
        <v>102</v>
      </c>
    </row>
    <row r="43" spans="1:9" x14ac:dyDescent="0.25">
      <c r="C43" t="s">
        <v>124</v>
      </c>
      <c r="G43">
        <v>2000</v>
      </c>
      <c r="I43">
        <f>+G43</f>
        <v>2000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8" workbookViewId="0">
      <selection activeCell="I25" sqref="I25"/>
    </sheetView>
  </sheetViews>
  <sheetFormatPr defaultRowHeight="15" x14ac:dyDescent="0.25"/>
  <sheetData>
    <row r="1" spans="1:9" x14ac:dyDescent="0.25">
      <c r="A1" t="s">
        <v>127</v>
      </c>
    </row>
    <row r="3" spans="1:9" x14ac:dyDescent="0.25">
      <c r="B3" t="s">
        <v>53</v>
      </c>
    </row>
    <row r="4" spans="1:9" x14ac:dyDescent="0.25">
      <c r="C4" t="s">
        <v>154</v>
      </c>
      <c r="G4">
        <v>3000</v>
      </c>
      <c r="I4">
        <f>G4</f>
        <v>3000</v>
      </c>
    </row>
    <row r="6" spans="1:9" x14ac:dyDescent="0.25">
      <c r="B6" t="s">
        <v>54</v>
      </c>
    </row>
    <row r="7" spans="1:9" x14ac:dyDescent="0.25">
      <c r="C7" t="s">
        <v>201</v>
      </c>
      <c r="G7">
        <v>1500</v>
      </c>
      <c r="I7">
        <f>+G7</f>
        <v>1500</v>
      </c>
    </row>
    <row r="9" spans="1:9" x14ac:dyDescent="0.25">
      <c r="A9" t="s">
        <v>126</v>
      </c>
    </row>
    <row r="11" spans="1:9" x14ac:dyDescent="0.25">
      <c r="B11" t="s">
        <v>53</v>
      </c>
    </row>
    <row r="12" spans="1:9" x14ac:dyDescent="0.25">
      <c r="C12" t="s">
        <v>211</v>
      </c>
      <c r="G12">
        <v>0</v>
      </c>
      <c r="I12">
        <f>+G12</f>
        <v>0</v>
      </c>
    </row>
    <row r="14" spans="1:9" x14ac:dyDescent="0.25">
      <c r="B14" t="s">
        <v>54</v>
      </c>
    </row>
    <row r="15" spans="1:9" x14ac:dyDescent="0.25">
      <c r="C15" t="s">
        <v>160</v>
      </c>
      <c r="G15">
        <v>500</v>
      </c>
    </row>
    <row r="16" spans="1:9" x14ac:dyDescent="0.25">
      <c r="C16" t="s">
        <v>72</v>
      </c>
      <c r="G16">
        <v>100</v>
      </c>
      <c r="I16">
        <f>SUM(G15:G16)</f>
        <v>600</v>
      </c>
    </row>
    <row r="18" spans="1:9" x14ac:dyDescent="0.25">
      <c r="A18" t="s">
        <v>128</v>
      </c>
    </row>
    <row r="20" spans="1:9" x14ac:dyDescent="0.25">
      <c r="B20" t="s">
        <v>53</v>
      </c>
      <c r="G20">
        <v>0</v>
      </c>
      <c r="I20">
        <f>G20</f>
        <v>0</v>
      </c>
    </row>
    <row r="22" spans="1:9" x14ac:dyDescent="0.25">
      <c r="B22" t="s">
        <v>54</v>
      </c>
    </row>
    <row r="23" spans="1:9" x14ac:dyDescent="0.25">
      <c r="C23" t="s">
        <v>129</v>
      </c>
      <c r="G23">
        <v>500</v>
      </c>
    </row>
    <row r="24" spans="1:9" x14ac:dyDescent="0.25">
      <c r="C24" t="s">
        <v>225</v>
      </c>
      <c r="G24">
        <v>100</v>
      </c>
      <c r="I24">
        <f>SUM(G23:G24)</f>
        <v>600</v>
      </c>
    </row>
    <row r="26" spans="1:9" x14ac:dyDescent="0.25">
      <c r="A26" t="s">
        <v>131</v>
      </c>
    </row>
    <row r="28" spans="1:9" x14ac:dyDescent="0.25">
      <c r="B28" t="s">
        <v>53</v>
      </c>
    </row>
    <row r="29" spans="1:9" x14ac:dyDescent="0.25">
      <c r="C29" t="s">
        <v>217</v>
      </c>
      <c r="G29">
        <v>750</v>
      </c>
    </row>
    <row r="30" spans="1:9" x14ac:dyDescent="0.25">
      <c r="C30" t="s">
        <v>218</v>
      </c>
      <c r="G30">
        <v>250</v>
      </c>
      <c r="I30">
        <f>SUM(G29:G30)</f>
        <v>1000</v>
      </c>
    </row>
    <row r="31" spans="1:9" x14ac:dyDescent="0.25">
      <c r="B31" t="s">
        <v>54</v>
      </c>
    </row>
    <row r="32" spans="1:9" x14ac:dyDescent="0.25">
      <c r="C32" t="s">
        <v>202</v>
      </c>
      <c r="G32">
        <v>800</v>
      </c>
      <c r="I32">
        <f>G32</f>
        <v>800</v>
      </c>
    </row>
    <row r="34" spans="1:9" x14ac:dyDescent="0.25">
      <c r="A34" t="s">
        <v>204</v>
      </c>
    </row>
    <row r="36" spans="1:9" x14ac:dyDescent="0.25">
      <c r="B36" t="s">
        <v>53</v>
      </c>
    </row>
    <row r="37" spans="1:9" x14ac:dyDescent="0.25">
      <c r="C37" t="s">
        <v>132</v>
      </c>
      <c r="G37">
        <v>150</v>
      </c>
    </row>
    <row r="38" spans="1:9" x14ac:dyDescent="0.25">
      <c r="C38" t="s">
        <v>133</v>
      </c>
      <c r="G38">
        <v>350</v>
      </c>
    </row>
    <row r="39" spans="1:9" x14ac:dyDescent="0.25">
      <c r="C39" t="s">
        <v>134</v>
      </c>
      <c r="G39">
        <v>275</v>
      </c>
    </row>
    <row r="40" spans="1:9" x14ac:dyDescent="0.25">
      <c r="C40" t="s">
        <v>203</v>
      </c>
      <c r="G40">
        <v>250</v>
      </c>
      <c r="I40">
        <f>SUM(G37:G40)</f>
        <v>1025</v>
      </c>
    </row>
    <row r="41" spans="1:9" x14ac:dyDescent="0.25">
      <c r="B41" t="s">
        <v>54</v>
      </c>
    </row>
    <row r="42" spans="1:9" x14ac:dyDescent="0.25">
      <c r="C42" t="s">
        <v>135</v>
      </c>
      <c r="G42">
        <f>+I40</f>
        <v>1025</v>
      </c>
      <c r="I42">
        <f>G42</f>
        <v>1025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11" workbookViewId="0">
      <selection activeCell="J35" sqref="J35"/>
    </sheetView>
  </sheetViews>
  <sheetFormatPr defaultRowHeight="15" x14ac:dyDescent="0.25"/>
  <cols>
    <col min="2" max="2" width="8.42578125" customWidth="1"/>
    <col min="6" max="6" width="11.85546875" customWidth="1"/>
  </cols>
  <sheetData>
    <row r="1" spans="1:9" x14ac:dyDescent="0.25">
      <c r="A1" t="s">
        <v>136</v>
      </c>
    </row>
    <row r="3" spans="1:9" x14ac:dyDescent="0.25">
      <c r="B3" t="s">
        <v>53</v>
      </c>
      <c r="G3">
        <v>0</v>
      </c>
      <c r="I3">
        <f>G3</f>
        <v>0</v>
      </c>
    </row>
    <row r="5" spans="1:9" x14ac:dyDescent="0.25">
      <c r="B5" t="s">
        <v>54</v>
      </c>
    </row>
    <row r="6" spans="1:9" x14ac:dyDescent="0.25">
      <c r="C6" t="s">
        <v>137</v>
      </c>
      <c r="G6">
        <v>250</v>
      </c>
    </row>
    <row r="7" spans="1:9" x14ac:dyDescent="0.25">
      <c r="C7" t="s">
        <v>138</v>
      </c>
      <c r="G7">
        <v>150</v>
      </c>
    </row>
    <row r="8" spans="1:9" x14ac:dyDescent="0.25">
      <c r="C8" t="s">
        <v>139</v>
      </c>
      <c r="G8">
        <v>100</v>
      </c>
      <c r="I8">
        <f>SUM(G6:G8)</f>
        <v>500</v>
      </c>
    </row>
    <row r="10" spans="1:9" x14ac:dyDescent="0.25">
      <c r="A10" t="s">
        <v>140</v>
      </c>
    </row>
    <row r="12" spans="1:9" x14ac:dyDescent="0.25">
      <c r="B12" t="s">
        <v>53</v>
      </c>
      <c r="G12">
        <v>0</v>
      </c>
      <c r="I12">
        <f>G12</f>
        <v>0</v>
      </c>
    </row>
    <row r="14" spans="1:9" x14ac:dyDescent="0.25">
      <c r="B14" t="s">
        <v>54</v>
      </c>
    </row>
    <row r="15" spans="1:9" x14ac:dyDescent="0.25">
      <c r="C15" t="s">
        <v>141</v>
      </c>
      <c r="G15">
        <v>2000</v>
      </c>
    </row>
    <row r="16" spans="1:9" x14ac:dyDescent="0.25">
      <c r="C16" t="s">
        <v>142</v>
      </c>
      <c r="G16">
        <v>1030</v>
      </c>
    </row>
    <row r="17" spans="1:9" x14ac:dyDescent="0.25">
      <c r="C17" t="s">
        <v>205</v>
      </c>
      <c r="G17">
        <v>0</v>
      </c>
    </row>
    <row r="18" spans="1:9" x14ac:dyDescent="0.25">
      <c r="C18" t="s">
        <v>143</v>
      </c>
      <c r="G18">
        <v>50</v>
      </c>
    </row>
    <row r="19" spans="1:9" x14ac:dyDescent="0.25">
      <c r="C19" t="s">
        <v>227</v>
      </c>
      <c r="G19">
        <v>1650</v>
      </c>
    </row>
    <row r="20" spans="1:9" x14ac:dyDescent="0.25">
      <c r="C20" t="s">
        <v>144</v>
      </c>
      <c r="G20">
        <v>200</v>
      </c>
      <c r="I20">
        <f>SUM(G15:G20)</f>
        <v>4930</v>
      </c>
    </row>
    <row r="22" spans="1:9" x14ac:dyDescent="0.25">
      <c r="A22" t="s">
        <v>145</v>
      </c>
    </row>
    <row r="24" spans="1:9" x14ac:dyDescent="0.25">
      <c r="B24" t="s">
        <v>53</v>
      </c>
    </row>
    <row r="25" spans="1:9" x14ac:dyDescent="0.25">
      <c r="C25" t="s">
        <v>259</v>
      </c>
      <c r="G25">
        <v>6160</v>
      </c>
    </row>
    <row r="26" spans="1:9" x14ac:dyDescent="0.25">
      <c r="C26" t="s">
        <v>260</v>
      </c>
      <c r="G26">
        <v>11400</v>
      </c>
    </row>
    <row r="27" spans="1:9" x14ac:dyDescent="0.25">
      <c r="C27" t="s">
        <v>261</v>
      </c>
      <c r="G27">
        <v>9400</v>
      </c>
    </row>
    <row r="28" spans="1:9" x14ac:dyDescent="0.25">
      <c r="C28" t="s">
        <v>262</v>
      </c>
      <c r="G28">
        <v>4440</v>
      </c>
    </row>
    <row r="29" spans="1:9" x14ac:dyDescent="0.25">
      <c r="C29" t="s">
        <v>263</v>
      </c>
      <c r="G29">
        <v>4440</v>
      </c>
      <c r="I29">
        <f>SUM(G25:G29)</f>
        <v>35840</v>
      </c>
    </row>
    <row r="31" spans="1:9" x14ac:dyDescent="0.25">
      <c r="B31" t="s">
        <v>54</v>
      </c>
    </row>
    <row r="32" spans="1:9" x14ac:dyDescent="0.25">
      <c r="C32" t="s">
        <v>177</v>
      </c>
      <c r="G32">
        <v>5960</v>
      </c>
    </row>
    <row r="33" spans="1:9" x14ac:dyDescent="0.25">
      <c r="C33" t="s">
        <v>162</v>
      </c>
      <c r="G33">
        <v>10900</v>
      </c>
    </row>
    <row r="34" spans="1:9" x14ac:dyDescent="0.25">
      <c r="C34" t="s">
        <v>254</v>
      </c>
      <c r="G34">
        <v>8900</v>
      </c>
    </row>
    <row r="35" spans="1:9" x14ac:dyDescent="0.25">
      <c r="C35" t="s">
        <v>265</v>
      </c>
      <c r="G35">
        <v>4140</v>
      </c>
    </row>
    <row r="36" spans="1:9" x14ac:dyDescent="0.25">
      <c r="C36" t="s">
        <v>264</v>
      </c>
      <c r="G36">
        <v>4140</v>
      </c>
    </row>
    <row r="37" spans="1:9" x14ac:dyDescent="0.25">
      <c r="C37" t="s">
        <v>72</v>
      </c>
      <c r="G37">
        <v>300</v>
      </c>
      <c r="I37">
        <f>SUM(G32:G37)</f>
        <v>34340</v>
      </c>
    </row>
    <row r="39" spans="1:9" x14ac:dyDescent="0.25">
      <c r="A39" t="s">
        <v>146</v>
      </c>
    </row>
    <row r="41" spans="1:9" x14ac:dyDescent="0.25">
      <c r="B41" t="s">
        <v>53</v>
      </c>
      <c r="G41">
        <v>0</v>
      </c>
      <c r="I41">
        <f>G41</f>
        <v>0</v>
      </c>
    </row>
    <row r="43" spans="1:9" x14ac:dyDescent="0.25">
      <c r="B43" t="s">
        <v>54</v>
      </c>
    </row>
    <row r="44" spans="1:9" x14ac:dyDescent="0.25">
      <c r="C44" t="s">
        <v>249</v>
      </c>
      <c r="G44">
        <v>1500</v>
      </c>
    </row>
    <row r="45" spans="1:9" x14ac:dyDescent="0.25">
      <c r="C45" t="s">
        <v>72</v>
      </c>
      <c r="G45">
        <v>300</v>
      </c>
      <c r="I45">
        <f>SUM(G44:G45)</f>
        <v>1800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I24" sqref="I24"/>
    </sheetView>
  </sheetViews>
  <sheetFormatPr defaultRowHeight="15" x14ac:dyDescent="0.25"/>
  <cols>
    <col min="7" max="7" width="10" bestFit="1" customWidth="1"/>
  </cols>
  <sheetData>
    <row r="1" spans="1:9" x14ac:dyDescent="0.25">
      <c r="A1" t="s">
        <v>147</v>
      </c>
    </row>
    <row r="3" spans="1:9" x14ac:dyDescent="0.25">
      <c r="B3" t="s">
        <v>53</v>
      </c>
    </row>
    <row r="4" spans="1:9" x14ac:dyDescent="0.25">
      <c r="C4" t="s">
        <v>164</v>
      </c>
      <c r="G4">
        <v>26250</v>
      </c>
      <c r="I4">
        <f>G4</f>
        <v>26250</v>
      </c>
    </row>
    <row r="6" spans="1:9" x14ac:dyDescent="0.25">
      <c r="B6" t="s">
        <v>54</v>
      </c>
    </row>
    <row r="7" spans="1:9" x14ac:dyDescent="0.25">
      <c r="C7" t="s">
        <v>165</v>
      </c>
      <c r="G7">
        <v>18750</v>
      </c>
    </row>
    <row r="8" spans="1:9" x14ac:dyDescent="0.25">
      <c r="C8" t="s">
        <v>159</v>
      </c>
      <c r="G8">
        <v>1530</v>
      </c>
    </row>
    <row r="9" spans="1:9" x14ac:dyDescent="0.25">
      <c r="C9" t="s">
        <v>148</v>
      </c>
      <c r="G9">
        <v>300</v>
      </c>
    </row>
    <row r="10" spans="1:9" x14ac:dyDescent="0.25">
      <c r="C10" t="s">
        <v>149</v>
      </c>
      <c r="G10">
        <v>1550</v>
      </c>
    </row>
    <row r="11" spans="1:9" x14ac:dyDescent="0.25">
      <c r="C11" t="s">
        <v>72</v>
      </c>
      <c r="G11">
        <v>250</v>
      </c>
      <c r="I11">
        <f>SUM(G7:G11)</f>
        <v>22380</v>
      </c>
    </row>
    <row r="13" spans="1:9" x14ac:dyDescent="0.25">
      <c r="A13" t="s">
        <v>150</v>
      </c>
    </row>
    <row r="15" spans="1:9" x14ac:dyDescent="0.25">
      <c r="B15" t="s">
        <v>53</v>
      </c>
      <c r="G15">
        <v>0</v>
      </c>
      <c r="I15">
        <f>G15</f>
        <v>0</v>
      </c>
    </row>
    <row r="17" spans="1:9" x14ac:dyDescent="0.25">
      <c r="B17" t="s">
        <v>54</v>
      </c>
      <c r="G17">
        <v>0</v>
      </c>
      <c r="I17">
        <f>G17</f>
        <v>0</v>
      </c>
    </row>
    <row r="20" spans="1:9" x14ac:dyDescent="0.25">
      <c r="A20" t="s">
        <v>151</v>
      </c>
    </row>
    <row r="22" spans="1:9" x14ac:dyDescent="0.25">
      <c r="B22" t="s">
        <v>53</v>
      </c>
    </row>
    <row r="23" spans="1:9" x14ac:dyDescent="0.25">
      <c r="C23" t="s">
        <v>268</v>
      </c>
      <c r="G23">
        <v>36000</v>
      </c>
    </row>
    <row r="24" spans="1:9" x14ac:dyDescent="0.25">
      <c r="C24" t="s">
        <v>269</v>
      </c>
      <c r="G24">
        <v>4750</v>
      </c>
      <c r="I24">
        <f>G23+G24</f>
        <v>40750</v>
      </c>
    </row>
    <row r="26" spans="1:9" x14ac:dyDescent="0.25">
      <c r="B26" t="s">
        <v>54</v>
      </c>
      <c r="G26">
        <v>0</v>
      </c>
      <c r="I26">
        <f>G26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Budget</vt:lpstr>
      <vt:lpstr>Items 1--5</vt:lpstr>
      <vt:lpstr>Items 6--10</vt:lpstr>
      <vt:lpstr>Items 11-15</vt:lpstr>
      <vt:lpstr>Items 16-22</vt:lpstr>
      <vt:lpstr>Items 23-27</vt:lpstr>
      <vt:lpstr>Items 28-32</vt:lpstr>
      <vt:lpstr>Items 33-36</vt:lpstr>
      <vt:lpstr>Items 37-40</vt:lpstr>
      <vt:lpstr>Sheet1</vt:lpstr>
      <vt:lpstr>Budget!Print_Area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2017-04-25T22:12:04Z</cp:lastPrinted>
  <dcterms:created xsi:type="dcterms:W3CDTF">2016-11-22T06:10:01Z</dcterms:created>
  <dcterms:modified xsi:type="dcterms:W3CDTF">2017-04-25T22:12:37Z</dcterms:modified>
</cp:coreProperties>
</file>